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Form_NGen" sheetId="1" r:id="rId1"/>
  </sheets>
  <definedNames>
    <definedName name="_xlfn.AVERAGEIF" hidden="1">#NAME?</definedName>
    <definedName name="_xlnm.Print_Area" localSheetId="0">'Form_NGen'!$B$1:$M$56</definedName>
  </definedNames>
  <calcPr fullCalcOnLoad="1"/>
</workbook>
</file>

<file path=xl/sharedStrings.xml><?xml version="1.0" encoding="utf-8"?>
<sst xmlns="http://schemas.openxmlformats.org/spreadsheetml/2006/main" count="671" uniqueCount="649">
  <si>
    <t>EMPRESA</t>
  </si>
  <si>
    <t>Nº DE REGISTO</t>
  </si>
  <si>
    <t>MARCA</t>
  </si>
  <si>
    <t>FORMA FARMACÊUTICA</t>
  </si>
  <si>
    <t>APRESENTAÇÃO</t>
  </si>
  <si>
    <t>DCI</t>
  </si>
  <si>
    <t>DOSAGEM</t>
  </si>
  <si>
    <t>PAÍSES</t>
  </si>
  <si>
    <t>ESPANHA</t>
  </si>
  <si>
    <t>PVA</t>
  </si>
  <si>
    <t>Y</t>
  </si>
  <si>
    <t>3 - CÁLCULO  DOS  PVA  DE  REFERÊNCIA</t>
  </si>
  <si>
    <t>5 - QUADRO  SÍNTESE</t>
  </si>
  <si>
    <t>APRESENTAÇÃO/DOSAGEM</t>
  </si>
  <si>
    <t>2 - MEDICAMENTO NÃO GENÉRICO DE REFERÊNCIA</t>
  </si>
  <si>
    <t>4 - OUTRAS APRESENTAÇÕES DA  FORMA FARMACÊUTICA E DOSAGEM</t>
  </si>
  <si>
    <r>
      <t>APRESENTAÇÃO            R</t>
    </r>
    <r>
      <rPr>
        <b/>
        <vertAlign val="subscript"/>
        <sz val="16"/>
        <rFont val="Arial"/>
        <family val="2"/>
      </rPr>
      <t>2</t>
    </r>
  </si>
  <si>
    <t>APRESENTAÇÃO                         Y</t>
  </si>
  <si>
    <r>
      <t>R</t>
    </r>
    <r>
      <rPr>
        <b/>
        <vertAlign val="subscript"/>
        <sz val="18"/>
        <rFont val="Arial"/>
        <family val="2"/>
      </rPr>
      <t xml:space="preserve">2 </t>
    </r>
    <r>
      <rPr>
        <b/>
        <sz val="14"/>
        <rFont val="Arial"/>
        <family val="2"/>
      </rPr>
      <t>- Proporcionalidade da dimensão da apresentação</t>
    </r>
  </si>
  <si>
    <r>
      <t>R</t>
    </r>
    <r>
      <rPr>
        <b/>
        <vertAlign val="subscript"/>
        <sz val="18"/>
        <rFont val="Arial"/>
        <family val="2"/>
      </rPr>
      <t>1</t>
    </r>
    <r>
      <rPr>
        <b/>
        <sz val="14"/>
        <rFont val="Arial"/>
        <family val="2"/>
      </rPr>
      <t xml:space="preserve"> - Proporcionalidade da dosagem</t>
    </r>
  </si>
  <si>
    <r>
      <t xml:space="preserve">   R</t>
    </r>
    <r>
      <rPr>
        <b/>
        <vertAlign val="subscript"/>
        <sz val="18"/>
        <rFont val="Arial"/>
        <family val="2"/>
      </rPr>
      <t>2</t>
    </r>
  </si>
  <si>
    <t>Nº DE 
REGISTO</t>
  </si>
  <si>
    <t>Nº DE
 REGISTO</t>
  </si>
  <si>
    <t>Aditivo para banho</t>
  </si>
  <si>
    <t>Cápsula</t>
  </si>
  <si>
    <t>Cápsula de libertação modificada</t>
  </si>
  <si>
    <t>Cápsula de libertação prolongada</t>
  </si>
  <si>
    <t>Cápsula gastrorresistente</t>
  </si>
  <si>
    <t>Cápsula mole</t>
  </si>
  <si>
    <t>Cápsula mole vaginal</t>
  </si>
  <si>
    <t>Chá medicinal</t>
  </si>
  <si>
    <t>Chá medicinal instantâneo</t>
  </si>
  <si>
    <t>Champô</t>
  </si>
  <si>
    <t>Cola para tecidos</t>
  </si>
  <si>
    <t>Colírio de libertação prolongada</t>
  </si>
  <si>
    <t>Colírio, comprimido e solvente para solução</t>
  </si>
  <si>
    <t>Colírio, solução</t>
  </si>
  <si>
    <t>Colírio, suspensão</t>
  </si>
  <si>
    <t>Comprimido</t>
  </si>
  <si>
    <t>Comprimido + Suspensão Oral</t>
  </si>
  <si>
    <t>Comprimido bucal</t>
  </si>
  <si>
    <t>Comprimido bucal mucoadesivo</t>
  </si>
  <si>
    <t>Comprimido de libertação modificada</t>
  </si>
  <si>
    <t>Comprimido de libertação prolongada</t>
  </si>
  <si>
    <t>Comprimido de libertação prolongada revestido por película</t>
  </si>
  <si>
    <t>Comprimido dispersível</t>
  </si>
  <si>
    <t>Comprimido dispersível ou para mastigar</t>
  </si>
  <si>
    <t>Comprimido efervescente</t>
  </si>
  <si>
    <t>Comprimido gastrorresistente</t>
  </si>
  <si>
    <t>comprimido gastrorresistente de libertação prolongada</t>
  </si>
  <si>
    <t>Comprimido orodispersível</t>
  </si>
  <si>
    <t>Comprimido para chupar</t>
  </si>
  <si>
    <t>Comprimido para mastigar</t>
  </si>
  <si>
    <t>Comprimido para suspensão rectal</t>
  </si>
  <si>
    <t>Comprimido revestido</t>
  </si>
  <si>
    <t>Comprimido revestido por película</t>
  </si>
  <si>
    <t>Comprimido solúvel</t>
  </si>
  <si>
    <t>Comprimido sublingual</t>
  </si>
  <si>
    <t>Comprimido vaginal</t>
  </si>
  <si>
    <t>Concentrado e solvente para solução para perfusão</t>
  </si>
  <si>
    <t>Concentrado para solução cutânea</t>
  </si>
  <si>
    <t>Concentrado para solução injectável</t>
  </si>
  <si>
    <t>Concentrado para solução injectável ou para perfusão</t>
  </si>
  <si>
    <t>Concentrado para solução oral</t>
  </si>
  <si>
    <t>Concentrado para solução para perfusão</t>
  </si>
  <si>
    <t>Concentrado para suspensão para perfusão</t>
  </si>
  <si>
    <t>Conjunto para preparações radiofarmacêuticas</t>
  </si>
  <si>
    <t>Creme</t>
  </si>
  <si>
    <t>Creme rectal</t>
  </si>
  <si>
    <t>Creme vaginal</t>
  </si>
  <si>
    <t>Creme vaginal + Óvulo</t>
  </si>
  <si>
    <t>Emplastro medicamentoso</t>
  </si>
  <si>
    <t>Emplastro para teste cutâneo</t>
  </si>
  <si>
    <t>Emulsão cutânea</t>
  </si>
  <si>
    <t>Emulsão e suspensão para emulsão injectável</t>
  </si>
  <si>
    <t>Emulsão injectável</t>
  </si>
  <si>
    <t>Emulsão injectável ou para perfusão</t>
  </si>
  <si>
    <t>Emulsão oral</t>
  </si>
  <si>
    <t>Emulsão para perfusão</t>
  </si>
  <si>
    <t>Esponja medicamentosa</t>
  </si>
  <si>
    <t>Espuma cutânea</t>
  </si>
  <si>
    <t>Espuma rectal</t>
  </si>
  <si>
    <t>Espuma vaginal</t>
  </si>
  <si>
    <t>Gás medicinal comprimido</t>
  </si>
  <si>
    <t>Gás medicinal criogénico</t>
  </si>
  <si>
    <t>Gás medicinal liquefeito</t>
  </si>
  <si>
    <t>Gás para inalação</t>
  </si>
  <si>
    <t>Gel</t>
  </si>
  <si>
    <t>Gel bucal</t>
  </si>
  <si>
    <t>Gel dental</t>
  </si>
  <si>
    <t>Gel endocervical</t>
  </si>
  <si>
    <t>Gel intestinal</t>
  </si>
  <si>
    <t>Gel nasal</t>
  </si>
  <si>
    <t>Gel oftálmico</t>
  </si>
  <si>
    <t>Gel oral</t>
  </si>
  <si>
    <t>Gel periodontal</t>
  </si>
  <si>
    <t>Gel rectal</t>
  </si>
  <si>
    <t>Gel uretral</t>
  </si>
  <si>
    <t>Gel vaginal</t>
  </si>
  <si>
    <t>Gerador de radionuclidos</t>
  </si>
  <si>
    <t>Glóbulos</t>
  </si>
  <si>
    <t>Goma para mascar medicamentosa</t>
  </si>
  <si>
    <t>Gotas auriculares ou colírio, solução</t>
  </si>
  <si>
    <t>Gotas auriculares, solução</t>
  </si>
  <si>
    <t>Gotas auriculares, suspensão</t>
  </si>
  <si>
    <t>Gotas nasais, solução</t>
  </si>
  <si>
    <t>Gotas orais, solução</t>
  </si>
  <si>
    <t>Gotas orais, suspensão</t>
  </si>
  <si>
    <t>Granulado</t>
  </si>
  <si>
    <t>Granulado de libertação modificada</t>
  </si>
  <si>
    <t>Granulado de libertação prolongada</t>
  </si>
  <si>
    <t>Granulado de libertação prolongada para suspensão oral</t>
  </si>
  <si>
    <t>Granulado efervescente</t>
  </si>
  <si>
    <t>Granulado gastrorresistente</t>
  </si>
  <si>
    <t>Granulado gastrorresistente para suspensão oral</t>
  </si>
  <si>
    <t>Granulado para solução oral</t>
  </si>
  <si>
    <t>Granulado para solução oral ou rectal</t>
  </si>
  <si>
    <t>Granulado para suspensão oral</t>
  </si>
  <si>
    <t>Implante</t>
  </si>
  <si>
    <t>Implante em cadeia</t>
  </si>
  <si>
    <t>Implante, pó para suspensão</t>
  </si>
  <si>
    <t>Inserto dental</t>
  </si>
  <si>
    <t>Inserto oftálmico</t>
  </si>
  <si>
    <t>Lápis uretral</t>
  </si>
  <si>
    <t>Liofilizado oral</t>
  </si>
  <si>
    <t>Liofilizado para solução para perfusão</t>
  </si>
  <si>
    <t>Líquido cutâneo</t>
  </si>
  <si>
    <t>Líquido para inalação por vaporização</t>
  </si>
  <si>
    <t>Líquido para irrigação vesical</t>
  </si>
  <si>
    <t>Óvulo</t>
  </si>
  <si>
    <t>Pasta bucal</t>
  </si>
  <si>
    <t>Pasta cutânea</t>
  </si>
  <si>
    <t>Pasta dentífrica</t>
  </si>
  <si>
    <t>Pasta oral</t>
  </si>
  <si>
    <t>Pastilha</t>
  </si>
  <si>
    <t>Pastilha mole</t>
  </si>
  <si>
    <t>Película orodispersível</t>
  </si>
  <si>
    <t>Penso impregnado</t>
  </si>
  <si>
    <t>Pó cutâneo</t>
  </si>
  <si>
    <t>Pó e solução para solução injectável</t>
  </si>
  <si>
    <t>Pó e solvente para cola para tecidos</t>
  </si>
  <si>
    <t>Pó e solvente para concentrado para solução para perfusão</t>
  </si>
  <si>
    <t>Pó e solvente para solução injectável</t>
  </si>
  <si>
    <t>Pó e solvente para solução injectável em seringa pré-cheia</t>
  </si>
  <si>
    <t>Pó e solvente para solução injectável ou para perfusão</t>
  </si>
  <si>
    <t>Pó e solvente para solução oral</t>
  </si>
  <si>
    <t>Pó e solvente para solução para inalação por nebulização</t>
  </si>
  <si>
    <t>Pó e solvente para solução para perfusão</t>
  </si>
  <si>
    <t>Pó e solvente para solução para uso intravesical</t>
  </si>
  <si>
    <t>Pó e suspensão para suspensão injectável</t>
  </si>
  <si>
    <t>Pó e veículo para dispersão injectável</t>
  </si>
  <si>
    <t>Pó e veículo para suspensão injectável</t>
  </si>
  <si>
    <t>Pó e veículo para suspensão injectável de libertação prolongada</t>
  </si>
  <si>
    <t>Pó e veículo para suspensão oral</t>
  </si>
  <si>
    <t>Pó e veículo para suspensão para uso intravesical</t>
  </si>
  <si>
    <t>Pó efervescente</t>
  </si>
  <si>
    <t>Pó oral</t>
  </si>
  <si>
    <t>Pó para concentrado para solução injectável ou para perfusão</t>
  </si>
  <si>
    <t>Pó para concentrado para solução para perfusão</t>
  </si>
  <si>
    <t>Pó para inalação</t>
  </si>
  <si>
    <t>Pó para inalação em recipiente unidose</t>
  </si>
  <si>
    <t>Pó para inalação, cápsula</t>
  </si>
  <si>
    <t>Pó para líquido para irrigação vesical</t>
  </si>
  <si>
    <t>Pó para pulverização cutânea</t>
  </si>
  <si>
    <t>Pó para solução injectável</t>
  </si>
  <si>
    <t>Pó para solução injectável ou para perfusão</t>
  </si>
  <si>
    <t>Pó para solução injectável ou para solução para inalação por nebulização</t>
  </si>
  <si>
    <t>Pó para solução oral</t>
  </si>
  <si>
    <t>Pó para solução ou para suspensão injectável</t>
  </si>
  <si>
    <t>Pó para solução para perfusão</t>
  </si>
  <si>
    <t>Pó para solução vaginal</t>
  </si>
  <si>
    <t>Pó para suspensão injectável</t>
  </si>
  <si>
    <t>Pó para suspensão injectável + Suspensão injectável</t>
  </si>
  <si>
    <t>Pó para suspensão oral</t>
  </si>
  <si>
    <t>Pó para suspensão oral ou rectal</t>
  </si>
  <si>
    <t>Pó para suspensão para implantação</t>
  </si>
  <si>
    <t>Pó para suspensão para perfusão</t>
  </si>
  <si>
    <t>Pó periodontal</t>
  </si>
  <si>
    <t>Pomada</t>
  </si>
  <si>
    <t>Pomada nasal</t>
  </si>
  <si>
    <t>Pomada oftálmica</t>
  </si>
  <si>
    <t>Pomada rectal</t>
  </si>
  <si>
    <t>Precursor radiofarmacêutico</t>
  </si>
  <si>
    <t>Preparação para pulverização sublingual</t>
  </si>
  <si>
    <t>Sistema de libertação vaginal</t>
  </si>
  <si>
    <t>Sistema transdérmico</t>
  </si>
  <si>
    <t>Solução bucal</t>
  </si>
  <si>
    <t>Solução cutânea</t>
  </si>
  <si>
    <t>Solução dental</t>
  </si>
  <si>
    <t>Solução gastroentérica</t>
  </si>
  <si>
    <t>Solução gengival</t>
  </si>
  <si>
    <t>Solução injectável</t>
  </si>
  <si>
    <t>Solução injectável em caneta pré-cheia</t>
  </si>
  <si>
    <t>Solução injectável em seringa pré-cheia</t>
  </si>
  <si>
    <t>Solução injectável ou concentrado para solução para perfusão</t>
  </si>
  <si>
    <t>Solução injectável ou para perfusão</t>
  </si>
  <si>
    <t>Solução oral</t>
  </si>
  <si>
    <t>Solução oral + Pó para solução oral</t>
  </si>
  <si>
    <t>Solução para conservação de órgãos</t>
  </si>
  <si>
    <t>Solução para diálise peritoneal</t>
  </si>
  <si>
    <t>Solução para dispersão injectável ou para perfusão</t>
  </si>
  <si>
    <t>Solução para gargarejar</t>
  </si>
  <si>
    <t>Solução para hemodiálise</t>
  </si>
  <si>
    <t>Solução para hemodiálise ou hemofiltração</t>
  </si>
  <si>
    <t>Solução para hemodiálise, hemodiafiltração e hemofiltração</t>
  </si>
  <si>
    <t>Solução para hemofiltração</t>
  </si>
  <si>
    <t>Solução para inalação por nebulização</t>
  </si>
  <si>
    <t>Solução para inalação por vaporização</t>
  </si>
  <si>
    <t>Solução para lavagem da boca</t>
  </si>
  <si>
    <t>Solução para lavagem oftálmica</t>
  </si>
  <si>
    <t>Solução para modificação de fracção sanguínea</t>
  </si>
  <si>
    <t>Solução para perfusão</t>
  </si>
  <si>
    <t>Solução para perfusão e para solução oral</t>
  </si>
  <si>
    <t>Solução para pulverização bucal</t>
  </si>
  <si>
    <t>Solução para pulverização bucal ou nasal</t>
  </si>
  <si>
    <t>Solução para pulverização cutânea</t>
  </si>
  <si>
    <t>Solução para pulverização nasal</t>
  </si>
  <si>
    <t>Solução para teste cutâneo em picada</t>
  </si>
  <si>
    <t>Solução rectal</t>
  </si>
  <si>
    <t>Solução vaginal</t>
  </si>
  <si>
    <t>Soluções para cola para tecidos</t>
  </si>
  <si>
    <t>Solvente/Veículo para uso parentérico</t>
  </si>
  <si>
    <t>Supositório</t>
  </si>
  <si>
    <t>Suspensão cutânea</t>
  </si>
  <si>
    <t>Suspensão dental</t>
  </si>
  <si>
    <t>Suspensão injectável</t>
  </si>
  <si>
    <t>Suspensão injectável de libertação prolongada</t>
  </si>
  <si>
    <t>Suspensão injectável em seringa pré-cheia</t>
  </si>
  <si>
    <t>Suspensão oral</t>
  </si>
  <si>
    <t>Suspensão para implantação</t>
  </si>
  <si>
    <t>Suspensão para inalação por nebulização</t>
  </si>
  <si>
    <t>Suspensão para instilação endotraqueobrônquica</t>
  </si>
  <si>
    <t>Suspensão para pulverização nasal</t>
  </si>
  <si>
    <t>Suspensão pressurizada para inalação</t>
  </si>
  <si>
    <t>Suspensão rectal</t>
  </si>
  <si>
    <t>Verniz para as unhas medicamentoso</t>
  </si>
  <si>
    <t>Xarope</t>
  </si>
  <si>
    <t>CLASSIFICAÇÃO FARMACOTERAPÊUTICA</t>
  </si>
  <si>
    <t>NOME DO MEDICAMENTO</t>
  </si>
  <si>
    <t>Aplicador</t>
  </si>
  <si>
    <t>Aplicador bucal</t>
  </si>
  <si>
    <t>Barrica</t>
  </si>
  <si>
    <t>Bisnaga</t>
  </si>
  <si>
    <t>Blister</t>
  </si>
  <si>
    <t>Boião</t>
  </si>
  <si>
    <t>Caixa</t>
  </si>
  <si>
    <t>Caneta pré-cheia</t>
  </si>
  <si>
    <t>Cânula</t>
  </si>
  <si>
    <t>Cartucho</t>
  </si>
  <si>
    <t>Cilindro de gás</t>
  </si>
  <si>
    <t>Coluna de eluição</t>
  </si>
  <si>
    <t>Dispositivo doseador</t>
  </si>
  <si>
    <t>Fecho com pincel</t>
  </si>
  <si>
    <t>Fita termossoldada</t>
  </si>
  <si>
    <t>Folha</t>
  </si>
  <si>
    <t>Frasco</t>
  </si>
  <si>
    <t>Frasco conta-gotas</t>
  </si>
  <si>
    <t>Frasco nebulizador</t>
  </si>
  <si>
    <t>Frasco para injectáveis</t>
  </si>
  <si>
    <t>Frasco polvilhador</t>
  </si>
  <si>
    <t>Inalador</t>
  </si>
  <si>
    <t>Nebulizador</t>
  </si>
  <si>
    <t>Recipiente criogénico fixo</t>
  </si>
  <si>
    <t>Recipiente criogénico móvel</t>
  </si>
  <si>
    <t>Recipiente multidose</t>
  </si>
  <si>
    <t>Recipiente multidose com inalador</t>
  </si>
  <si>
    <t>Recipiente para comprimidos</t>
  </si>
  <si>
    <t>Recipiente pressurizado</t>
  </si>
  <si>
    <t>Recipiente unidose</t>
  </si>
  <si>
    <t>Saco</t>
  </si>
  <si>
    <t>Saqueta</t>
  </si>
  <si>
    <t>Seringa pré-cheia</t>
  </si>
  <si>
    <t>Tubo</t>
  </si>
  <si>
    <t>Outro</t>
  </si>
  <si>
    <t>Recipiente multidose  sistema  fecho s/ entrada de ar</t>
  </si>
  <si>
    <t>Acção periférica</t>
  </si>
  <si>
    <t>Acidificantes e alcalinizantes urinários</t>
  </si>
  <si>
    <t>Adjuvantes da cicatrização</t>
  </si>
  <si>
    <t>Adsorventes</t>
  </si>
  <si>
    <t>Adstringentes, lubrificantes e lágrimas artificiais</t>
  </si>
  <si>
    <t>Agentes de diluição, irrigação e lubrificação</t>
  </si>
  <si>
    <t>Agonistas adrenérgicos beta</t>
  </si>
  <si>
    <t>Agonistas adrenérgicos beta; Antagonistas colinérgicos</t>
  </si>
  <si>
    <t>Agonistas adrenérgicos beta; Glucocorticóides</t>
  </si>
  <si>
    <t>Agonistas adrenérgicos beta; Simpaticomiméticos</t>
  </si>
  <si>
    <t>Agonistas alfa 2 centrais</t>
  </si>
  <si>
    <t>Alcalinizantes</t>
  </si>
  <si>
    <t>Alquilantes</t>
  </si>
  <si>
    <t>Amidinopenicilinas</t>
  </si>
  <si>
    <t>Aminoácidos</t>
  </si>
  <si>
    <t>Aminoglicosídeos</t>
  </si>
  <si>
    <t>Aminopenicilinas</t>
  </si>
  <si>
    <t>Analgésicos e antipiréticos</t>
  </si>
  <si>
    <t>Analgésicos e antipiréticos; Antiagregantes plaquetários</t>
  </si>
  <si>
    <t>Analgésicos e antipiréticos; Antidepressores</t>
  </si>
  <si>
    <t>Analgésicos e antipiréticos; Antiepilépticos e anticonvulsivantes</t>
  </si>
  <si>
    <t>Analgésicos e antipiréticos; Derivados do ácido acético</t>
  </si>
  <si>
    <t>Analgésicos estupefacientes</t>
  </si>
  <si>
    <t>Análogos da hormona libertadora de gonadotropina</t>
  </si>
  <si>
    <t>Análogos das prostaglandinas</t>
  </si>
  <si>
    <t>Análogos não nucleosídeos inibidores da transcriptase inversa (reversa)</t>
  </si>
  <si>
    <t>Análogos nucleosídeos inibidores da transcriptase inversa (reversa)</t>
  </si>
  <si>
    <t>Androgéneos e anabolizantes</t>
  </si>
  <si>
    <t>Anestésicos gerais</t>
  </si>
  <si>
    <t>Anestésicos locais</t>
  </si>
  <si>
    <t>Anestésicos locais e antipruriginosos</t>
  </si>
  <si>
    <t>Anestésicos locais; De aplicação tópica</t>
  </si>
  <si>
    <t>Ansiolíticos, sedativos e hipnóticos</t>
  </si>
  <si>
    <t>Antagonistas colinérgicos</t>
  </si>
  <si>
    <t>Antagonistas dos leucotrienos</t>
  </si>
  <si>
    <t>Antagonistas dos receptores da angiotensina</t>
  </si>
  <si>
    <t>Antagonistas dos receptores H2</t>
  </si>
  <si>
    <t>Antagonistas hipofisários</t>
  </si>
  <si>
    <t>Antiácidos</t>
  </si>
  <si>
    <t>Antiagregantes plaquetários</t>
  </si>
  <si>
    <t>Antiandrogénios</t>
  </si>
  <si>
    <t>Antianginosos</t>
  </si>
  <si>
    <t>Antiasmáticos de acção profiláctica</t>
  </si>
  <si>
    <t>Antibacterianos</t>
  </si>
  <si>
    <t>Antibacterianos; Anti-inflamatórios não esteróides</t>
  </si>
  <si>
    <t>Antibacterianos; Corticosteróides</t>
  </si>
  <si>
    <t>Antibióticos</t>
  </si>
  <si>
    <t>Anticolinérgicos</t>
  </si>
  <si>
    <t>Anticoncepcionais</t>
  </si>
  <si>
    <t>Antidepressores</t>
  </si>
  <si>
    <t>Antidiabéticos orais</t>
  </si>
  <si>
    <t>Antidiarreicos</t>
  </si>
  <si>
    <t>Antidislipidémicos</t>
  </si>
  <si>
    <t>Antieméticos e antivertiginosos</t>
  </si>
  <si>
    <t>Antieméticos e antivertiginosos; Modificadores da motilidade gástrica ou procinéticos</t>
  </si>
  <si>
    <t>Antiepilépticos e anticonvulsivantes</t>
  </si>
  <si>
    <t>Antiepilépticos e anticonvulsivantes; Ansiolíticos, sedativos e hipnóticos</t>
  </si>
  <si>
    <t>Antiespasmódicos</t>
  </si>
  <si>
    <t>Antiestrogénios</t>
  </si>
  <si>
    <t>Antifibrinolíticos</t>
  </si>
  <si>
    <t>Antiflatulentos</t>
  </si>
  <si>
    <t>Antiflatulentos; Suplementos enzimáticos, bacilos lácteos e análogos</t>
  </si>
  <si>
    <t>Antifúngicos</t>
  </si>
  <si>
    <t>Anti-helmínticos</t>
  </si>
  <si>
    <t>Anti-hemorrágicos</t>
  </si>
  <si>
    <t>Anti-hemorroidários</t>
  </si>
  <si>
    <t>Anti-hipertensores</t>
  </si>
  <si>
    <t>Anti-histamínicos</t>
  </si>
  <si>
    <t>Anti-histamínicos H 1 não sedativos</t>
  </si>
  <si>
    <t>Anti-histamínicos H 1 sedativos</t>
  </si>
  <si>
    <t>Anti-histamínicos H 1 sedativos; Ansiolíticos, sedativos e hipnóticos</t>
  </si>
  <si>
    <t>Anti-hormonas</t>
  </si>
  <si>
    <t>Anti-infecciosos</t>
  </si>
  <si>
    <t>Anti-infecciosos e anti-sépticos urinários</t>
  </si>
  <si>
    <t>Anti-inflamatórios intestinais</t>
  </si>
  <si>
    <t>Anti-inflamatórios intestinais; Modificadores da evolução da doença reumatismal</t>
  </si>
  <si>
    <t>Anti-inflamatórios não esteróides</t>
  </si>
  <si>
    <t>Anti-inflamatórios não esteróides para uso tópico</t>
  </si>
  <si>
    <t>Antilepróticos</t>
  </si>
  <si>
    <t>Antimaláricos</t>
  </si>
  <si>
    <t>Antimetabolitos</t>
  </si>
  <si>
    <t>Antimetabolitos; Imunomoduladores</t>
  </si>
  <si>
    <t>Antimetabolitos; Modificadores da evolução da doença reumatismal</t>
  </si>
  <si>
    <t>Antimiasténicos</t>
  </si>
  <si>
    <t>Antiparasitários</t>
  </si>
  <si>
    <t>Antiparkinsónicos</t>
  </si>
  <si>
    <t>Antipsicóticos</t>
  </si>
  <si>
    <t>Anti-retrovirais</t>
  </si>
  <si>
    <t>Anti-sépticos e desinfectantes</t>
  </si>
  <si>
    <t>Anti-sépticos e desinfectantes; Outros medicamentos tópicos vaginais</t>
  </si>
  <si>
    <t>Antituberculosos</t>
  </si>
  <si>
    <t>Antitússicos</t>
  </si>
  <si>
    <t>Antivíricos</t>
  </si>
  <si>
    <t>Antivitamínicos K</t>
  </si>
  <si>
    <t>Aparelho digestivo</t>
  </si>
  <si>
    <t>Aparelho locomotor</t>
  </si>
  <si>
    <t>Aparelho respiratório</t>
  </si>
  <si>
    <t>Associação de sais para re-hidratação oral</t>
  </si>
  <si>
    <t>Associações de antibacterianos, antifúngicos e corticosteróides</t>
  </si>
  <si>
    <t>Associações de diuréticos</t>
  </si>
  <si>
    <t>Associações de penicilinas com inibidores das lactamases beta</t>
  </si>
  <si>
    <t>Associações de vitaminas</t>
  </si>
  <si>
    <t>Associações de vitaminas com sais minerais</t>
  </si>
  <si>
    <t>Associações de vitaminas com sais minerais; Outros</t>
  </si>
  <si>
    <t>Associações de vitaminas com sais minerais; Vitaminas D</t>
  </si>
  <si>
    <t>Associações e medicamentos descongestionantes</t>
  </si>
  <si>
    <t>Associações e medicamentos descongestionantes; De aplicação tópica</t>
  </si>
  <si>
    <t>Benzilpenicilinas e fenoximetilpenicilina</t>
  </si>
  <si>
    <t>Bifosfonatos</t>
  </si>
  <si>
    <t>Bloqueadores adrenérgicos beta (Classe II)</t>
  </si>
  <si>
    <t>Bloqueadores alfa</t>
  </si>
  <si>
    <t>Bloqueadores alfa; Medicamentos usados na retenção urinária</t>
  </si>
  <si>
    <t>Bloqueadores beta</t>
  </si>
  <si>
    <t>Bloqueadores beta e alfa</t>
  </si>
  <si>
    <t>Bloqueadores da entrada do cálcio</t>
  </si>
  <si>
    <t>Bloqueadores da entrada do cálcio (Classe IV); Bloqueadores da entrada do cálcio</t>
  </si>
  <si>
    <t>Bloqueadores da entrada do cálcio (Classe IV); Bloqueadores da entrada do cálcio; Antianginosos</t>
  </si>
  <si>
    <t>Bloqueadores da entrada do cálcio (Classe IV); Inibidores da enzima de conversão da angiotensina; Bloqueadores da entrada do cálcio</t>
  </si>
  <si>
    <t>Bloqueadores da entrada do cálcio; Antianginosos</t>
  </si>
  <si>
    <t>Bloqueadores da entrada do cálcio; Antidislipidémicos</t>
  </si>
  <si>
    <t>Cálcio</t>
  </si>
  <si>
    <t>Cálcio; Cálcio</t>
  </si>
  <si>
    <t>Cálcio; Magnésio</t>
  </si>
  <si>
    <t>Cálcio; Vitaminas D</t>
  </si>
  <si>
    <t>Calcitonina</t>
  </si>
  <si>
    <t>Carbapenemes</t>
  </si>
  <si>
    <t>Cefalosporinas de 1ª. Geração</t>
  </si>
  <si>
    <t>Cefalosporinas de 2ª. Geração</t>
  </si>
  <si>
    <t>Cefalosporinas de 3ª. Geração</t>
  </si>
  <si>
    <t>Cefalosporinas de 4ª. Geração</t>
  </si>
  <si>
    <t>Citotóxicos que interferem com a tubulina</t>
  </si>
  <si>
    <t>Citotóxicos que se intercalam no ADN</t>
  </si>
  <si>
    <t>Citotóxicos relacionados com alquilantes</t>
  </si>
  <si>
    <t>Classe Ic (tipo flecainida )</t>
  </si>
  <si>
    <t>Cloranfenicol e tetraciclinas</t>
  </si>
  <si>
    <t>Coleréticos e colagogos</t>
  </si>
  <si>
    <t>Compostos de ferro</t>
  </si>
  <si>
    <t>Compostos não acídicos</t>
  </si>
  <si>
    <t>Corticosteróides</t>
  </si>
  <si>
    <t>Corticosteróides de aplicação tópica</t>
  </si>
  <si>
    <t>Corticosteróides; Glucocorticóides</t>
  </si>
  <si>
    <t>De acção curta</t>
  </si>
  <si>
    <t>De acção intermédia</t>
  </si>
  <si>
    <t>De acção prolongada</t>
  </si>
  <si>
    <t>De acção sistémica</t>
  </si>
  <si>
    <t>De acção sistémica; Anticoncepcionais</t>
  </si>
  <si>
    <t>De aplicação tópica</t>
  </si>
  <si>
    <t>Derivados do ácido acético</t>
  </si>
  <si>
    <t>Derivados do ácido antranílico</t>
  </si>
  <si>
    <t>Derivados do ácido propiónico</t>
  </si>
  <si>
    <t>Derivados do indol e do indeno</t>
  </si>
  <si>
    <t>Derivados sulfanilamídicos</t>
  </si>
  <si>
    <t>Descongestionantes</t>
  </si>
  <si>
    <t>Digitálicos</t>
  </si>
  <si>
    <t>Diuréticos da ansa</t>
  </si>
  <si>
    <t>Diuréticos osmóticos</t>
  </si>
  <si>
    <t>Diuréticos poupadores de potássio</t>
  </si>
  <si>
    <t>Dopaminomiméticos</t>
  </si>
  <si>
    <t>Dopaminomiméticos; Antagonistas hipofisários</t>
  </si>
  <si>
    <t>Emolientes</t>
  </si>
  <si>
    <t>Enzimas anti-inflamatórias</t>
  </si>
  <si>
    <t>Estimulantes da ovulação e gonadotropinas</t>
  </si>
  <si>
    <t>Estimulantes inespecíficos do Sistema Nervoso Central</t>
  </si>
  <si>
    <t>Estrogénios e progestagénios</t>
  </si>
  <si>
    <t>Expectorantes</t>
  </si>
  <si>
    <t>Factores estimulantes da hematopoiese</t>
  </si>
  <si>
    <t>Fámacos profiláticos usados na rinite alérgica</t>
  </si>
  <si>
    <t>Fámacos profiláticos usados na rinite alérgica; Antiasmáticos de acção profiláctica</t>
  </si>
  <si>
    <t>Fibrinolíticos (ou trombolíticos)</t>
  </si>
  <si>
    <t>Fixadores de Fósforo</t>
  </si>
  <si>
    <t>Flúor</t>
  </si>
  <si>
    <t>Fósforo</t>
  </si>
  <si>
    <t>Gases medicinais</t>
  </si>
  <si>
    <t>Glucagom</t>
  </si>
  <si>
    <t>Glúcidos</t>
  </si>
  <si>
    <t>Glucocorticóides</t>
  </si>
  <si>
    <t>Glucose</t>
  </si>
  <si>
    <t>Hemostáticos</t>
  </si>
  <si>
    <t>Heparinas</t>
  </si>
  <si>
    <t>Hormonas hipotalâmicas e hipofisárias, seus análogos e antagonistas</t>
  </si>
  <si>
    <t>Imunoglobulinas</t>
  </si>
  <si>
    <t>Imunomoduladores</t>
  </si>
  <si>
    <t>Imunomoduladores de uso tópico</t>
  </si>
  <si>
    <t>Imunomoduladores; Modificadores da evolução da doença reumatismal</t>
  </si>
  <si>
    <t>Inibidores da aromatase</t>
  </si>
  <si>
    <t>Inibidores da bomba de protões</t>
  </si>
  <si>
    <t>Inibidores da bomba de protões; Derivados do ácido propiónico</t>
  </si>
  <si>
    <t>Inibidores da enzima de conversão da angiotensina</t>
  </si>
  <si>
    <t>Inibidores da enzima de conversão da angiotensina; Bloqueadores da entrada do cálcio</t>
  </si>
  <si>
    <t>Inibidores da protease</t>
  </si>
  <si>
    <t>Inibidores da topoisomerase I</t>
  </si>
  <si>
    <t>Inibidores da topoisomerase II</t>
  </si>
  <si>
    <t>Inibidores das tirosinacinases</t>
  </si>
  <si>
    <t>Inibidores enzimáticos</t>
  </si>
  <si>
    <t>Inibidores selectivos da Cox 2</t>
  </si>
  <si>
    <t>Insulinas, antidiabéticos orais e glucagom</t>
  </si>
  <si>
    <t>Isoxazolilpenicilinas</t>
  </si>
  <si>
    <t>Laxantes de contacto</t>
  </si>
  <si>
    <t>Laxantes e catárticos</t>
  </si>
  <si>
    <t>Laxantes expansores do volume fecal</t>
  </si>
  <si>
    <t>Laxantes osmóticos</t>
  </si>
  <si>
    <t>Lípidos</t>
  </si>
  <si>
    <t>Lisados bacterianos</t>
  </si>
  <si>
    <t>Lítio</t>
  </si>
  <si>
    <t>Lobo anterior da hipófise</t>
  </si>
  <si>
    <t>Lobo posterior da hipófise</t>
  </si>
  <si>
    <t>Macrólidos</t>
  </si>
  <si>
    <t>Magnésio</t>
  </si>
  <si>
    <t>Magnésio; Potássio</t>
  </si>
  <si>
    <t>Medicamentos antineoplásicos e imunomoduladores</t>
  </si>
  <si>
    <t>Medicamentos com acção específica nas perturbações do ciclo sono-vigília</t>
  </si>
  <si>
    <t>Medicamentos para tratamento da artrose</t>
  </si>
  <si>
    <t>Medicamentos para tratamento da dependência de drogas</t>
  </si>
  <si>
    <t>Medicamentos para tratamento da litíase biliar</t>
  </si>
  <si>
    <t>Medicamentos para tratamento das anemias hemolíticas e hipoplásticas; Androgéneos e anabolizantes</t>
  </si>
  <si>
    <t>Medicamentos para tratamento das anemias megaloblásticas</t>
  </si>
  <si>
    <t>Medicamentos para uso intra-ocular</t>
  </si>
  <si>
    <t>Medicamentos que actuam na boca e orofaringe</t>
  </si>
  <si>
    <t>Medicamentos que actuam no fígado e vias biliares</t>
  </si>
  <si>
    <t>Medicamentos que actuam no osso e no metabolismo do cálcio</t>
  </si>
  <si>
    <t>Medicamentos que actuam no útero</t>
  </si>
  <si>
    <t>Medicamentos usados na disfunção eréctil</t>
  </si>
  <si>
    <t>Medicamentos usados na enxaqueca</t>
  </si>
  <si>
    <t>Medicamentos usados na incontinência urinária</t>
  </si>
  <si>
    <t>Medicamentos usados na retenção urinária</t>
  </si>
  <si>
    <t>Medicamentos usados nas perturbações da micção</t>
  </si>
  <si>
    <t>Medicamentos usados no tratamento de intoxicações</t>
  </si>
  <si>
    <t>Medicamentos usados no tratamento de intoxicações; Medicamentos para tratamento das anemias megaloblásticas</t>
  </si>
  <si>
    <t>Medicamentos usados no tratamento de intoxicações; Meios de diagnóstico não radiológico</t>
  </si>
  <si>
    <t>Medicamentos usados no tratamento de intoxicações; Outros antiarrítmicos</t>
  </si>
  <si>
    <t>Medicamentos usados para diagnóstico</t>
  </si>
  <si>
    <t>Medicamentos usados para o tratamento da gota</t>
  </si>
  <si>
    <t>Medicamentos utilizados no tratamento sintomático da doença do neurónio motor</t>
  </si>
  <si>
    <t>Medicamentos utilizados no tratamento sintomático das alterações das funções cognitivas</t>
  </si>
  <si>
    <t>Medicamentos utilizados no tratamento sintomático das alterações das funções cognitivas; Outros vasodilatadores</t>
  </si>
  <si>
    <t>Meios de contraste para imagem por ressonância magnética</t>
  </si>
  <si>
    <t>Meios de contraste para ultra-sonografia</t>
  </si>
  <si>
    <t>Meios de diagnóstico não radiológico</t>
  </si>
  <si>
    <t>Midriáticos e cicloplégicos</t>
  </si>
  <si>
    <t>Misturas de macronutrientes</t>
  </si>
  <si>
    <t>Misturas de macronutrientes e micronutrientes</t>
  </si>
  <si>
    <t>Modificadores da evolução da doença reumatismal</t>
  </si>
  <si>
    <t>Modificadores da motilidade gástrica ou procinéticos</t>
  </si>
  <si>
    <t>Modificadores da motilidade gastrointestinal</t>
  </si>
  <si>
    <t>Modulares</t>
  </si>
  <si>
    <t>Monobactamos</t>
  </si>
  <si>
    <t>Não selectivos cardíacos</t>
  </si>
  <si>
    <t>Nutrição</t>
  </si>
  <si>
    <t>Obstipantes</t>
  </si>
  <si>
    <t>Obstipantes; Antiflatulentos</t>
  </si>
  <si>
    <t>Ocitócicos</t>
  </si>
  <si>
    <t>Ocitócicos; Lobo posterior da hipófise</t>
  </si>
  <si>
    <t>Outros</t>
  </si>
  <si>
    <t>Outros antiarrítmicos</t>
  </si>
  <si>
    <t>Outros antibacterianos</t>
  </si>
  <si>
    <t>Outros antibacterianos; Outros antiparasitários</t>
  </si>
  <si>
    <t>Outros anticoagulantes</t>
  </si>
  <si>
    <t>Outros anti-inflamatórios, descongestionantes e antialérgicos</t>
  </si>
  <si>
    <t>Outros antiparasitários</t>
  </si>
  <si>
    <t>Outros antivíricos</t>
  </si>
  <si>
    <t>Outros cardiotónicos</t>
  </si>
  <si>
    <t>Outros citotóxicos</t>
  </si>
  <si>
    <t>Outros medicamentos</t>
  </si>
  <si>
    <t>Outros medicamentos tópicos vaginais</t>
  </si>
  <si>
    <t>Outros medicamentos usados em Dermatologia</t>
  </si>
  <si>
    <t>Outros medicamentos usados em disfunções geniturinárias</t>
  </si>
  <si>
    <t>Outros produtos</t>
  </si>
  <si>
    <t>Outros produtos usados em radiologia</t>
  </si>
  <si>
    <t>Outros vasodilatadores</t>
  </si>
  <si>
    <t>Oxicans</t>
  </si>
  <si>
    <t>Pós</t>
  </si>
  <si>
    <t>Potássio</t>
  </si>
  <si>
    <t>Preparações enzimáticas e produtos aparentados</t>
  </si>
  <si>
    <t>Preparações para verrugas, calos e condilomas</t>
  </si>
  <si>
    <t>Preparações radiofarmacêuticas (radiofármacos)</t>
  </si>
  <si>
    <t>Produtos baritados</t>
  </si>
  <si>
    <t>Produtos iodados</t>
  </si>
  <si>
    <t>Produtos iodados; Hormonas da tiróide e antitiroideus</t>
  </si>
  <si>
    <t>Produtos para alopécia androgénica</t>
  </si>
  <si>
    <t>Produtos para aplicação nasal</t>
  </si>
  <si>
    <t>Produtos para aplicação no ouvido</t>
  </si>
  <si>
    <t>Produtos para aplicação no ouvido; Antibacterianos; Corticosteróides</t>
  </si>
  <si>
    <t>Produtos para as unhas</t>
  </si>
  <si>
    <t>Progestagénios</t>
  </si>
  <si>
    <t>Prolongadores da repolarização (Classe III)</t>
  </si>
  <si>
    <t>Prostaglandinas</t>
  </si>
  <si>
    <t>Protectores da mucosa gástrica</t>
  </si>
  <si>
    <t>Quinolonas</t>
  </si>
  <si>
    <t>Radiofármacos de estrôncio</t>
  </si>
  <si>
    <t>Radiofármacos de gálio</t>
  </si>
  <si>
    <t>Radiofármacos de índio</t>
  </si>
  <si>
    <t>Radiofármacos de iodo</t>
  </si>
  <si>
    <t>Radiofármacos de iodo; Outros produtos</t>
  </si>
  <si>
    <t>Radiofármacos de samário</t>
  </si>
  <si>
    <t>Radiofármacos de tálio</t>
  </si>
  <si>
    <t>Radiofármacos de tecnécio</t>
  </si>
  <si>
    <t>Resinas permutadoras de catiões</t>
  </si>
  <si>
    <t>Rosácea</t>
  </si>
  <si>
    <t>Sais minerais</t>
  </si>
  <si>
    <t>Sangue</t>
  </si>
  <si>
    <t>Selectivos cardíacos</t>
  </si>
  <si>
    <t>Simpaticomiméticos</t>
  </si>
  <si>
    <t>Simpaticomiméticos; Agonistas adrenérgicos beta</t>
  </si>
  <si>
    <t>Simpaticomiméticos; Outros antiarrítmicos</t>
  </si>
  <si>
    <t>Sistema nervoso central</t>
  </si>
  <si>
    <t>Sódio</t>
  </si>
  <si>
    <t>Soluções hipertónicas</t>
  </si>
  <si>
    <t>Soluções isotónicas</t>
  </si>
  <si>
    <t>Soluções para conservação de órgãos</t>
  </si>
  <si>
    <t>Soluções para hemodiálise</t>
  </si>
  <si>
    <t>Soluções para hemodiálise; Soluções para hemofiltração</t>
  </si>
  <si>
    <t>Soluções para hemofiltração</t>
  </si>
  <si>
    <t>Substitutos do plasma e das fracções proteicas do plasma</t>
  </si>
  <si>
    <t>Substitutos do plasma e das fracções proteicas do plasma; Hemostáticos</t>
  </si>
  <si>
    <t>Sulfonamidas e suas associações</t>
  </si>
  <si>
    <t>Suplementos minerais</t>
  </si>
  <si>
    <t>Suplementos vitamínicos lipossolúveis</t>
  </si>
  <si>
    <t>Tensioactivos (surfactantes) pulmonares</t>
  </si>
  <si>
    <t>Tiazidas e análogos</t>
  </si>
  <si>
    <t>Tiazidas e análogos; Antagonistas dos receptores da angiotensina</t>
  </si>
  <si>
    <t>Tiazidas e análogos; Antagonistas dos receptores da angiotensina; Bloqueadores da entrada do cálcio</t>
  </si>
  <si>
    <t>Tiazidas e análogos; Inibidores da enzima de conversão da angiotensina</t>
  </si>
  <si>
    <t>Tratamento de substituição</t>
  </si>
  <si>
    <t>Vacinas (simples e conjugadas)</t>
  </si>
  <si>
    <t>Vasodilatadores</t>
  </si>
  <si>
    <t>Venotrópicos</t>
  </si>
  <si>
    <t>Vitaminas</t>
  </si>
  <si>
    <t>Vitaminas D</t>
  </si>
  <si>
    <t>Vitaminas hidrossolúveis</t>
  </si>
  <si>
    <t>Vitaminas hidrossolúveis; Medicamentos para tratamento das anemias hemolíticas e hipoplásticas</t>
  </si>
  <si>
    <t>Vitaminas hidrossolúveis; Medicamentos para tratamento das anemias megaloblásticas</t>
  </si>
  <si>
    <t>Vitaminas hidrossolúveis; Venotrópicos</t>
  </si>
  <si>
    <t>Vitaminas lipossolúveis</t>
  </si>
  <si>
    <t>Vitaminas lipossolúveis; Vitaminas D</t>
  </si>
  <si>
    <t>Xantinas</t>
  </si>
  <si>
    <t>1 - MEDICAMENTO NÃO GENÉRICO (APRESENTAÇÃO DE MENOR DIMENSÃO)</t>
  </si>
  <si>
    <t xml:space="preserve">PVA </t>
  </si>
  <si>
    <t>(1)</t>
  </si>
  <si>
    <t>(2)</t>
  </si>
  <si>
    <t>(3)</t>
  </si>
  <si>
    <t xml:space="preserve">(1) x (2) x (3) </t>
  </si>
  <si>
    <t>ml</t>
  </si>
  <si>
    <t>ACONDICIONAMENTO</t>
  </si>
  <si>
    <t>µg</t>
  </si>
  <si>
    <t>µg/h</t>
  </si>
  <si>
    <t>dose(s)</t>
  </si>
  <si>
    <t>g</t>
  </si>
  <si>
    <t>Kg</t>
  </si>
  <si>
    <t>l</t>
  </si>
  <si>
    <t>MBq</t>
  </si>
  <si>
    <t>mg</t>
  </si>
  <si>
    <t>mg/ml</t>
  </si>
  <si>
    <t>U.I./ml</t>
  </si>
  <si>
    <t>unidade(s)</t>
  </si>
  <si>
    <t>outro</t>
  </si>
  <si>
    <t>Ampola</t>
  </si>
  <si>
    <t>Pó liofilizado para reconstituição</t>
  </si>
  <si>
    <t>Solução para nebulização</t>
  </si>
  <si>
    <t>Suspensão e emulsão para emulsão injectável</t>
  </si>
  <si>
    <t>FRANÇA</t>
  </si>
  <si>
    <r>
      <t>DOSAGEM
R</t>
    </r>
    <r>
      <rPr>
        <b/>
        <vertAlign val="subscript"/>
        <sz val="16"/>
        <rFont val="Arial"/>
        <family val="2"/>
      </rPr>
      <t>1</t>
    </r>
  </si>
  <si>
    <t>PVA 
REFERÊNCIA</t>
  </si>
  <si>
    <t>PVP  /  PVG</t>
  </si>
  <si>
    <t xml:space="preserve">    </t>
  </si>
  <si>
    <t>ESLOVÁQUIA</t>
  </si>
  <si>
    <t>6 - CONTATOS</t>
  </si>
  <si>
    <t xml:space="preserve">  NOME:</t>
  </si>
  <si>
    <t>DEFINIÇÃO DE PREÇOS MÁXIMOS DE AQUISIÇÃO DE MEDICAMENTOS DE USO HOSPITALAR</t>
  </si>
  <si>
    <t xml:space="preserve">   PVA REFERÊNCIA  (MÍNIMO)</t>
  </si>
  <si>
    <r>
      <t>PREÇO DE AQUISIÇÃO 
(S/IVA)</t>
    </r>
    <r>
      <rPr>
        <b/>
        <vertAlign val="superscript"/>
        <sz val="16"/>
        <rFont val="Arial"/>
        <family val="2"/>
      </rPr>
      <t xml:space="preserve"> (a)</t>
    </r>
  </si>
  <si>
    <r>
      <t>PREÇO DE AQUISIÇÃO 
(C/IVA)</t>
    </r>
    <r>
      <rPr>
        <b/>
        <vertAlign val="superscript"/>
        <sz val="16"/>
        <rFont val="Arial"/>
        <family val="2"/>
      </rPr>
      <t xml:space="preserve"> (b)</t>
    </r>
  </si>
  <si>
    <r>
      <t xml:space="preserve">PREÇO DE AQUISIÇÃO (S/IVA) </t>
    </r>
    <r>
      <rPr>
        <b/>
        <vertAlign val="superscript"/>
        <sz val="16"/>
        <rFont val="Arial"/>
        <family val="2"/>
      </rPr>
      <t>(a)</t>
    </r>
  </si>
  <si>
    <t>(a) - PVA + TAXA DE COMERCIALIZAÇÂO 0,4%</t>
  </si>
  <si>
    <t>(b) - PVA + TAXA DE COMERCIALIZAÇÂO 0,4% + IVA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</si>
</sst>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16]dddd\,\ d&quot; de &quot;mmmm&quot; de &quot;yyyy"/>
    <numFmt numFmtId="169" formatCode="#,##0.00\ &quot;€&quot;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#,##0.000"/>
    <numFmt numFmtId="178" formatCode="#,##0.0000\ &quot;€&quot;"/>
    <numFmt numFmtId="179" formatCode="#,##0.000\ &quot;€&quot;"/>
    <numFmt numFmtId="180" formatCode="#,##0.0000"/>
    <numFmt numFmtId="181" formatCode="&quot;Sim&quot;;&quot;Sim&quot;;&quot;Não&quot;"/>
    <numFmt numFmtId="182" formatCode="&quot;Verdadeiro&quot;;&quot;Verdadeiro&quot;;&quot;Falso&quot;"/>
    <numFmt numFmtId="183" formatCode="&quot;Activado&quot;;&quot;Activado&quot;;&quot;Desactivado&quot;"/>
    <numFmt numFmtId="184" formatCode="0.0"/>
    <numFmt numFmtId="185" formatCode="00"/>
    <numFmt numFmtId="186" formatCode="#,##0.0\ &quot;€&quot;"/>
    <numFmt numFmtId="187" formatCode="#,##0.00000\ &quot;€&quot;"/>
    <numFmt numFmtId="188" formatCode="_-* #,##0.000\ _€_-;\-* #,##0.000\ _€_-;_-* &quot;-&quot;??\ _€_-;_-@_-"/>
    <numFmt numFmtId="189" formatCode="_-* #,##0.0000\ _€_-;\-* #,##0.0000\ _€_-;_-* &quot;-&quot;??\ _€_-;_-@_-"/>
    <numFmt numFmtId="190" formatCode="_-* #,##0.00000\ _€_-;\-* #,##0.00000\ _€_-;_-* &quot;-&quot;??\ _€_-;_-@_-"/>
    <numFmt numFmtId="191" formatCode="_-* #,##0.000000\ _€_-;\-* #,##0.000000\ _€_-;_-* &quot;-&quot;??\ _€_-;_-@_-"/>
    <numFmt numFmtId="192" formatCode="#,##0.00_ ;\-#,##0.00\ "/>
    <numFmt numFmtId="193" formatCode="#,##0.0_ ;\-#,##0.0\ "/>
    <numFmt numFmtId="194" formatCode="#,##0.000_ ;\-#,##0.000\ "/>
    <numFmt numFmtId="195" formatCode="#,##0.0000_ ;\-#,##0.0000\ "/>
    <numFmt numFmtId="196" formatCode="#,##0.00000_ ;\-#,##0.00000\ "/>
    <numFmt numFmtId="197" formatCode="#,##0.000000_ ;\-#,##0.000000\ "/>
  </numFmts>
  <fonts count="63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vertAlign val="subscript"/>
      <sz val="1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26"/>
      <color indexed="9"/>
      <name val="Arial"/>
      <family val="2"/>
    </font>
    <font>
      <sz val="26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26"/>
      <color indexed="10"/>
      <name val="Arial"/>
      <family val="2"/>
    </font>
    <font>
      <sz val="26"/>
      <color indexed="10"/>
      <name val="Arial"/>
      <family val="2"/>
    </font>
    <font>
      <b/>
      <sz val="12"/>
      <color indexed="10"/>
      <name val="Geneva"/>
      <family val="0"/>
    </font>
    <font>
      <b/>
      <vertAlign val="superscript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hair"/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dotted"/>
      <right style="medium"/>
      <top style="dotted"/>
      <bottom style="medium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tted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 style="medium"/>
      <bottom style="dotted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4" applyNumberFormat="0" applyAlignment="0" applyProtection="0"/>
    <xf numFmtId="0" fontId="51" fillId="0" borderId="5" applyNumberFormat="0" applyFill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4" applyNumberFormat="0" applyAlignment="0" applyProtection="0"/>
    <xf numFmtId="0" fontId="1" fillId="0" borderId="0">
      <alignment vertical="top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45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6" fillId="20" borderId="7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43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righ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right" vertical="center" wrapText="1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/>
    </xf>
    <xf numFmtId="169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0" fontId="16" fillId="0" borderId="11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23" xfId="0" applyFont="1" applyFill="1" applyBorder="1" applyAlignment="1" applyProtection="1">
      <alignment horizontal="left" vertical="center" wrapText="1"/>
      <protection hidden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7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27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>
      <alignment/>
    </xf>
    <xf numFmtId="16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left" vertical="center" wrapText="1"/>
      <protection hidden="1"/>
    </xf>
    <xf numFmtId="175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left" vertical="center" wrapText="1"/>
      <protection hidden="1"/>
    </xf>
    <xf numFmtId="175" fontId="7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177" fontId="7" fillId="0" borderId="29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 hidden="1"/>
    </xf>
    <xf numFmtId="169" fontId="7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169" fontId="7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>
      <alignment horizontal="center" vertical="center" wrapText="1"/>
    </xf>
    <xf numFmtId="169" fontId="7" fillId="0" borderId="2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54" applyFont="1" applyFill="1" applyBorder="1" applyAlignment="1">
      <alignment vertical="center" wrapText="1"/>
      <protection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/>
    </xf>
    <xf numFmtId="0" fontId="10" fillId="0" borderId="12" xfId="0" applyFont="1" applyFill="1" applyBorder="1" applyAlignment="1" applyProtection="1">
      <alignment horizontal="right" vertical="center" wrapText="1"/>
      <protection locked="0"/>
    </xf>
    <xf numFmtId="0" fontId="10" fillId="0" borderId="13" xfId="0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horizontal="right" vertical="center" wrapText="1"/>
      <protection hidden="1"/>
    </xf>
    <xf numFmtId="0" fontId="10" fillId="0" borderId="13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169" fontId="8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Alignment="1" applyProtection="1">
      <alignment/>
      <protection hidden="1"/>
    </xf>
    <xf numFmtId="0" fontId="23" fillId="0" borderId="0" xfId="0" applyFont="1" applyFill="1" applyAlignment="1" applyProtection="1">
      <alignment/>
      <protection hidden="1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185" fontId="26" fillId="0" borderId="0" xfId="0" applyNumberFormat="1" applyFont="1" applyFill="1" applyBorder="1" applyAlignment="1">
      <alignment horizontal="center"/>
    </xf>
    <xf numFmtId="169" fontId="8" fillId="0" borderId="38" xfId="0" applyNumberFormat="1" applyFont="1" applyFill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169" fontId="8" fillId="0" borderId="30" xfId="0" applyNumberFormat="1" applyFont="1" applyFill="1" applyBorder="1" applyAlignment="1" applyProtection="1">
      <alignment vertical="center" wrapText="1"/>
      <protection locked="0"/>
    </xf>
    <xf numFmtId="169" fontId="7" fillId="0" borderId="42" xfId="0" applyNumberFormat="1" applyFont="1" applyFill="1" applyBorder="1" applyAlignment="1">
      <alignment vertical="center" wrapText="1"/>
    </xf>
    <xf numFmtId="169" fontId="7" fillId="0" borderId="36" xfId="0" applyNumberFormat="1" applyFont="1" applyFill="1" applyBorder="1" applyAlignment="1">
      <alignment vertical="center" wrapText="1"/>
    </xf>
    <xf numFmtId="0" fontId="5" fillId="0" borderId="36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19" fillId="0" borderId="0" xfId="0" applyFont="1" applyFill="1" applyAlignment="1" applyProtection="1">
      <alignment horizontal="center"/>
      <protection hidden="1"/>
    </xf>
    <xf numFmtId="169" fontId="8" fillId="0" borderId="38" xfId="0" applyNumberFormat="1" applyFont="1" applyFill="1" applyBorder="1" applyAlignment="1" applyProtection="1">
      <alignment vertical="center" wrapText="1"/>
      <protection hidden="1"/>
    </xf>
    <xf numFmtId="169" fontId="8" fillId="0" borderId="38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/>
    </xf>
    <xf numFmtId="0" fontId="23" fillId="0" borderId="0" xfId="0" applyFont="1" applyFill="1" applyAlignment="1" applyProtection="1">
      <alignment horizontal="center"/>
      <protection hidden="1"/>
    </xf>
    <xf numFmtId="16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69" fontId="7" fillId="0" borderId="30" xfId="0" applyNumberFormat="1" applyFont="1" applyFill="1" applyBorder="1" applyAlignment="1" applyProtection="1">
      <alignment horizontal="left" vertical="center" wrapText="1"/>
      <protection locked="0"/>
    </xf>
    <xf numFmtId="16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4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16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9" fontId="7" fillId="33" borderId="20" xfId="0" applyNumberFormat="1" applyFont="1" applyFill="1" applyBorder="1" applyAlignment="1" applyProtection="1">
      <alignment horizontal="center" vertical="center" wrapText="1"/>
      <protection/>
    </xf>
    <xf numFmtId="169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8" fillId="0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169" fontId="8" fillId="0" borderId="0" xfId="0" applyNumberFormat="1" applyFont="1" applyFill="1" applyBorder="1" applyAlignment="1">
      <alignment horizontal="center" vertical="center" wrapText="1"/>
    </xf>
    <xf numFmtId="169" fontId="8" fillId="0" borderId="46" xfId="0" applyNumberFormat="1" applyFont="1" applyFill="1" applyBorder="1" applyAlignment="1">
      <alignment horizontal="center" vertical="center"/>
    </xf>
    <xf numFmtId="169" fontId="8" fillId="0" borderId="4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16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9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169" fontId="7" fillId="33" borderId="20" xfId="0" applyNumberFormat="1" applyFont="1" applyFill="1" applyBorder="1" applyAlignment="1" applyProtection="1">
      <alignment horizontal="center" vertical="center" wrapText="1"/>
      <protection hidden="1"/>
    </xf>
    <xf numFmtId="169" fontId="7" fillId="33" borderId="35" xfId="0" applyNumberFormat="1" applyFont="1" applyFill="1" applyBorder="1" applyAlignment="1" applyProtection="1">
      <alignment horizontal="center" vertical="center" wrapText="1"/>
      <protection hidden="1"/>
    </xf>
    <xf numFmtId="169" fontId="7" fillId="0" borderId="18" xfId="0" applyNumberFormat="1" applyFont="1" applyFill="1" applyBorder="1" applyAlignment="1">
      <alignment horizontal="center" vertical="center" wrapText="1"/>
    </xf>
    <xf numFmtId="169" fontId="7" fillId="0" borderId="14" xfId="0" applyNumberFormat="1" applyFont="1" applyFill="1" applyBorder="1" applyAlignment="1">
      <alignment horizontal="center" vertical="center" wrapText="1"/>
    </xf>
    <xf numFmtId="16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6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0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7" fillId="0" borderId="50" xfId="0" applyFont="1" applyFill="1" applyBorder="1" applyAlignment="1" applyProtection="1">
      <alignment horizontal="left" vertical="center" wrapText="1"/>
      <protection locked="0"/>
    </xf>
    <xf numFmtId="0" fontId="7" fillId="0" borderId="49" xfId="0" applyFont="1" applyFill="1" applyBorder="1" applyAlignment="1" applyProtection="1">
      <alignment horizontal="left" vertical="center" wrapText="1"/>
      <protection locked="0"/>
    </xf>
    <xf numFmtId="0" fontId="7" fillId="0" borderId="44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7" fillId="0" borderId="45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left"/>
      <protection locked="0"/>
    </xf>
    <xf numFmtId="0" fontId="7" fillId="0" borderId="3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7" fillId="0" borderId="52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right" vertical="center" wrapText="1"/>
      <protection locked="0"/>
    </xf>
    <xf numFmtId="0" fontId="7" fillId="0" borderId="53" xfId="0" applyFont="1" applyFill="1" applyBorder="1" applyAlignment="1" applyProtection="1">
      <alignment horizontal="right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177" fontId="7" fillId="0" borderId="20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45" xfId="0" applyNumberFormat="1" applyFont="1" applyFill="1" applyBorder="1" applyAlignment="1" applyProtection="1">
      <alignment horizontal="center" vertical="center" wrapText="1"/>
      <protection hidden="1"/>
    </xf>
    <xf numFmtId="169" fontId="7" fillId="0" borderId="39" xfId="0" applyNumberFormat="1" applyFont="1" applyFill="1" applyBorder="1" applyAlignment="1" applyProtection="1">
      <alignment horizontal="center" vertical="center" wrapText="1"/>
      <protection hidden="1"/>
    </xf>
    <xf numFmtId="169" fontId="7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40" xfId="0" applyFont="1" applyFill="1" applyBorder="1" applyAlignment="1">
      <alignment horizontal="center" vertical="center" wrapText="1"/>
    </xf>
    <xf numFmtId="169" fontId="7" fillId="0" borderId="20" xfId="0" applyNumberFormat="1" applyFont="1" applyFill="1" applyBorder="1" applyAlignment="1" applyProtection="1">
      <alignment horizontal="center" vertical="center" wrapText="1"/>
      <protection hidden="1"/>
    </xf>
    <xf numFmtId="169" fontId="7" fillId="0" borderId="45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55" xfId="0" applyNumberFormat="1" applyFont="1" applyFill="1" applyBorder="1" applyAlignment="1">
      <alignment horizontal="center" vertical="center" wrapText="1"/>
    </xf>
    <xf numFmtId="169" fontId="7" fillId="0" borderId="38" xfId="0" applyNumberFormat="1" applyFont="1" applyFill="1" applyBorder="1" applyAlignment="1" applyProtection="1">
      <alignment horizontal="center" vertical="center" wrapText="1"/>
      <protection hidden="1"/>
    </xf>
    <xf numFmtId="169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center" wrapText="1"/>
      <protection hidden="1"/>
    </xf>
    <xf numFmtId="0" fontId="7" fillId="0" borderId="45" xfId="0" applyFont="1" applyFill="1" applyBorder="1" applyAlignment="1" applyProtection="1">
      <alignment horizontal="center" vertical="center" wrapText="1"/>
      <protection hidden="1"/>
    </xf>
    <xf numFmtId="0" fontId="8" fillId="0" borderId="56" xfId="0" applyFont="1" applyFill="1" applyBorder="1" applyAlignment="1">
      <alignment horizontal="center" vertical="center" wrapText="1"/>
    </xf>
    <xf numFmtId="169" fontId="7" fillId="0" borderId="42" xfId="0" applyNumberFormat="1" applyFont="1" applyFill="1" applyBorder="1" applyAlignment="1">
      <alignment horizontal="center" vertical="center" wrapText="1"/>
    </xf>
    <xf numFmtId="169" fontId="7" fillId="0" borderId="43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51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center" wrapText="1"/>
      <protection hidden="1"/>
    </xf>
    <xf numFmtId="16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169" fontId="8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left" wrapText="1"/>
    </xf>
    <xf numFmtId="0" fontId="8" fillId="0" borderId="0" xfId="0" applyFont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192" fontId="8" fillId="0" borderId="46" xfId="64" applyNumberFormat="1" applyFont="1" applyFill="1" applyBorder="1" applyAlignment="1" applyProtection="1">
      <alignment horizontal="center" vertical="center"/>
      <protection hidden="1"/>
    </xf>
    <xf numFmtId="192" fontId="8" fillId="0" borderId="47" xfId="64" applyNumberFormat="1" applyFont="1" applyFill="1" applyBorder="1" applyAlignment="1" applyProtection="1">
      <alignment horizontal="center" vertical="center"/>
      <protection hidden="1"/>
    </xf>
    <xf numFmtId="0" fontId="8" fillId="0" borderId="32" xfId="0" applyFont="1" applyFill="1" applyBorder="1" applyAlignment="1">
      <alignment horizontal="center" vertical="center" wrapText="1"/>
    </xf>
    <xf numFmtId="177" fontId="7" fillId="0" borderId="39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2" xfId="0" applyFont="1" applyFill="1" applyBorder="1" applyAlignment="1" applyProtection="1">
      <alignment horizontal="left" vertical="center" wrapText="1"/>
      <protection hidden="1"/>
    </xf>
    <xf numFmtId="0" fontId="10" fillId="0" borderId="45" xfId="0" applyFont="1" applyFill="1" applyBorder="1" applyAlignment="1" applyProtection="1">
      <alignment horizontal="left" vertical="center" wrapText="1"/>
      <protection hidden="1"/>
    </xf>
    <xf numFmtId="0" fontId="8" fillId="0" borderId="4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8" fillId="0" borderId="52" xfId="0" applyFont="1" applyFill="1" applyBorder="1" applyAlignment="1" applyProtection="1">
      <alignment horizontal="left" vertical="center" wrapText="1"/>
      <protection locked="0"/>
    </xf>
    <xf numFmtId="0" fontId="8" fillId="0" borderId="53" xfId="0" applyFont="1" applyFill="1" applyBorder="1" applyAlignment="1" applyProtection="1">
      <alignment horizontal="left" vertical="center" wrapText="1"/>
      <protection locked="0"/>
    </xf>
    <xf numFmtId="0" fontId="7" fillId="0" borderId="57" xfId="0" applyFont="1" applyFill="1" applyBorder="1" applyAlignment="1" applyProtection="1">
      <alignment horizontal="left" vertical="center" wrapText="1"/>
      <protection locked="0"/>
    </xf>
    <xf numFmtId="0" fontId="7" fillId="0" borderId="58" xfId="0" applyFont="1" applyFill="1" applyBorder="1" applyAlignment="1" applyProtection="1">
      <alignment horizontal="left" vertical="center" wrapText="1"/>
      <protection locked="0"/>
    </xf>
    <xf numFmtId="0" fontId="7" fillId="0" borderId="59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10" fillId="0" borderId="60" xfId="0" applyFont="1" applyFill="1" applyBorder="1" applyAlignment="1" applyProtection="1">
      <alignment horizontal="left" vertical="center" wrapText="1"/>
      <protection hidden="1"/>
    </xf>
    <xf numFmtId="0" fontId="10" fillId="0" borderId="25" xfId="0" applyFont="1" applyFill="1" applyBorder="1" applyAlignment="1" applyProtection="1">
      <alignment horizontal="left" vertical="center" wrapText="1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177" fontId="7" fillId="0" borderId="24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25" xfId="0" applyNumberFormat="1" applyFont="1" applyFill="1" applyBorder="1" applyAlignment="1" applyProtection="1">
      <alignment horizontal="center" vertical="center" wrapText="1"/>
      <protection hidden="1"/>
    </xf>
    <xf numFmtId="169" fontId="7" fillId="0" borderId="24" xfId="0" applyNumberFormat="1" applyFont="1" applyFill="1" applyBorder="1" applyAlignment="1" applyProtection="1">
      <alignment horizontal="center" vertical="center" wrapText="1"/>
      <protection hidden="1"/>
    </xf>
    <xf numFmtId="169" fontId="7" fillId="0" borderId="25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18" xfId="0" applyNumberFormat="1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/>
    </xf>
    <xf numFmtId="0" fontId="20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0" fillId="34" borderId="0" xfId="54" applyFont="1" applyFill="1" applyBorder="1" applyAlignment="1">
      <alignment vertical="center" wrapText="1"/>
      <protection/>
    </xf>
    <xf numFmtId="0" fontId="62" fillId="34" borderId="0" xfId="0" applyFont="1" applyFill="1" applyAlignment="1">
      <alignment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23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/>
    <dxf>
      <fill>
        <patternFill>
          <bgColor indexed="44"/>
        </patternFill>
      </fill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/>
    <dxf/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google.pt/url?url=http://pt.dreamstime.com/fotografia-de-stock-telefone-de-pilha-azul-image10882962&amp;rct=j&amp;frm=1&amp;q=&amp;esrc=s&amp;sa=U&amp;ved=0CDMQwW4wD2oVChMI9Myr--uZyQIVy1sUCh04rAIz&amp;usg=AFQjCNG6oORacPTBCVXyroQgIELJbtGrDA" TargetMode="External" /><Relationship Id="rId4" Type="http://schemas.openxmlformats.org/officeDocument/2006/relationships/hyperlink" Target="http://www.google.pt/url?url=http://pt.dreamstime.com/fotografia-de-stock-telefone-de-pilha-azul-image10882962&amp;rct=j&amp;frm=1&amp;q=&amp;esrc=s&amp;sa=U&amp;ved=0CDMQwW4wD2oVChMI9Myr--uZyQIVy1sUCh04rAIz&amp;usg=AFQjCNG6oORacPTBCVXyroQgIELJbtGrDA" TargetMode="External" /><Relationship Id="rId5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47</xdr:row>
      <xdr:rowOff>0</xdr:rowOff>
    </xdr:from>
    <xdr:to>
      <xdr:col>8</xdr:col>
      <xdr:colOff>561975</xdr:colOff>
      <xdr:row>48</xdr:row>
      <xdr:rowOff>38100</xdr:rowOff>
    </xdr:to>
    <xdr:pic>
      <xdr:nvPicPr>
        <xdr:cNvPr id="1" name="Picture 54" descr="icone-telefones-uteis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190690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49</xdr:row>
      <xdr:rowOff>9525</xdr:rowOff>
    </xdr:from>
    <xdr:to>
      <xdr:col>8</xdr:col>
      <xdr:colOff>514350</xdr:colOff>
      <xdr:row>50</xdr:row>
      <xdr:rowOff>66675</xdr:rowOff>
    </xdr:to>
    <xdr:pic>
      <xdr:nvPicPr>
        <xdr:cNvPr id="2" name="Picture 62" descr="Resultado de imagem para DESENHOS TELEMOVEIS EM AZUL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19764375"/>
          <a:ext cx="247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50</xdr:row>
      <xdr:rowOff>323850</xdr:rowOff>
    </xdr:from>
    <xdr:to>
      <xdr:col>8</xdr:col>
      <xdr:colOff>590550</xdr:colOff>
      <xdr:row>51</xdr:row>
      <xdr:rowOff>323850</xdr:rowOff>
    </xdr:to>
    <xdr:pic>
      <xdr:nvPicPr>
        <xdr:cNvPr id="3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44075" y="20421600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D874"/>
  <sheetViews>
    <sheetView showGridLines="0" showRowColHeaders="0" tabSelected="1" showOutlineSymbols="0" zoomScale="60" zoomScaleNormal="60" zoomScalePageLayoutView="0" workbookViewId="0" topLeftCell="A1">
      <selection activeCell="C1" sqref="C1"/>
    </sheetView>
  </sheetViews>
  <sheetFormatPr defaultColWidth="9.140625" defaultRowHeight="12.75" outlineLevelCol="1"/>
  <cols>
    <col min="1" max="1" width="5.7109375" style="2" customWidth="1"/>
    <col min="2" max="2" width="28.421875" style="1" customWidth="1" outlineLevel="1"/>
    <col min="3" max="3" width="12.28125" style="1" customWidth="1" outlineLevel="1"/>
    <col min="4" max="4" width="15.421875" style="1" customWidth="1" outlineLevel="1"/>
    <col min="5" max="5" width="9.7109375" style="1" customWidth="1" outlineLevel="1"/>
    <col min="6" max="6" width="17.7109375" style="1" customWidth="1" outlineLevel="1"/>
    <col min="7" max="7" width="32.7109375" style="1" customWidth="1" outlineLevel="1"/>
    <col min="8" max="8" width="20.7109375" style="1" customWidth="1" outlineLevel="1"/>
    <col min="9" max="9" width="12.421875" style="1" customWidth="1" outlineLevel="1"/>
    <col min="10" max="10" width="14.421875" style="1" customWidth="1" outlineLevel="1"/>
    <col min="11" max="11" width="12.28125" style="1" customWidth="1" outlineLevel="1"/>
    <col min="12" max="12" width="13.421875" style="1" customWidth="1" outlineLevel="1"/>
    <col min="13" max="13" width="14.57421875" style="1" customWidth="1" outlineLevel="1"/>
    <col min="14" max="14" width="8.7109375" style="1" customWidth="1"/>
    <col min="15" max="15" width="10.57421875" style="91" bestFit="1" customWidth="1"/>
    <col min="16" max="20" width="9.140625" style="91" customWidth="1"/>
    <col min="21" max="21" width="11.140625" style="91" customWidth="1"/>
    <col min="22" max="22" width="12.140625" style="91" bestFit="1" customWidth="1"/>
    <col min="23" max="27" width="9.140625" style="91" customWidth="1"/>
    <col min="28" max="30" width="9.140625" style="72" customWidth="1"/>
    <col min="31" max="16384" width="9.140625" style="1" customWidth="1"/>
  </cols>
  <sheetData>
    <row r="1" spans="2:14" ht="148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41.25" customHeight="1" thickBot="1">
      <c r="B2" s="152" t="s">
        <v>642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  <c r="N2" s="2"/>
    </row>
    <row r="3" spans="2:14" ht="19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42" customHeight="1" thickBot="1">
      <c r="B4" s="23" t="s">
        <v>0</v>
      </c>
      <c r="C4" s="155"/>
      <c r="D4" s="156"/>
      <c r="E4" s="156"/>
      <c r="F4" s="156"/>
      <c r="G4" s="156"/>
      <c r="H4" s="156"/>
      <c r="I4" s="156"/>
      <c r="J4" s="156"/>
      <c r="K4" s="156"/>
      <c r="L4" s="156"/>
      <c r="M4" s="157"/>
      <c r="N4" s="2"/>
    </row>
    <row r="5" spans="2:14" ht="39" customHeight="1" thickBot="1">
      <c r="B5" s="22" t="s">
        <v>610</v>
      </c>
      <c r="C5" s="5"/>
      <c r="D5" s="5"/>
      <c r="E5" s="8"/>
      <c r="F5" s="8"/>
      <c r="G5" s="8"/>
      <c r="H5" s="8"/>
      <c r="I5" s="8"/>
      <c r="J5" s="8"/>
      <c r="K5" s="8"/>
      <c r="L5" s="2"/>
      <c r="M5" s="8"/>
      <c r="N5" s="2"/>
    </row>
    <row r="6" spans="2:14" ht="30" customHeight="1">
      <c r="B6" s="29" t="s">
        <v>1</v>
      </c>
      <c r="C6" s="30"/>
      <c r="D6" s="158"/>
      <c r="E6" s="159"/>
      <c r="F6" s="159"/>
      <c r="G6" s="159"/>
      <c r="H6" s="159"/>
      <c r="I6" s="159"/>
      <c r="J6" s="159"/>
      <c r="K6" s="159"/>
      <c r="L6" s="159"/>
      <c r="M6" s="160"/>
      <c r="N6" s="33"/>
    </row>
    <row r="7" spans="2:14" ht="30" customHeight="1">
      <c r="B7" s="164" t="s">
        <v>238</v>
      </c>
      <c r="C7" s="165"/>
      <c r="D7" s="161"/>
      <c r="E7" s="162"/>
      <c r="F7" s="162"/>
      <c r="G7" s="162"/>
      <c r="H7" s="162"/>
      <c r="I7" s="162"/>
      <c r="J7" s="162"/>
      <c r="K7" s="162"/>
      <c r="L7" s="162"/>
      <c r="M7" s="163"/>
      <c r="N7" s="33"/>
    </row>
    <row r="8" spans="2:14" ht="30" customHeight="1">
      <c r="B8" s="150" t="s">
        <v>5</v>
      </c>
      <c r="C8" s="151"/>
      <c r="D8" s="161"/>
      <c r="E8" s="162"/>
      <c r="F8" s="162"/>
      <c r="G8" s="162"/>
      <c r="H8" s="162"/>
      <c r="I8" s="162"/>
      <c r="J8" s="162"/>
      <c r="K8" s="162"/>
      <c r="L8" s="162"/>
      <c r="M8" s="163"/>
      <c r="N8" s="33"/>
    </row>
    <row r="9" spans="2:14" ht="30" customHeight="1">
      <c r="B9" s="150" t="s">
        <v>3</v>
      </c>
      <c r="C9" s="151"/>
      <c r="D9" s="168"/>
      <c r="E9" s="169"/>
      <c r="F9" s="169"/>
      <c r="G9" s="169"/>
      <c r="H9" s="169"/>
      <c r="I9" s="169"/>
      <c r="J9" s="169"/>
      <c r="K9" s="169"/>
      <c r="L9" s="169"/>
      <c r="M9" s="170"/>
      <c r="N9" s="33"/>
    </row>
    <row r="10" spans="2:14" ht="36.75" customHeight="1">
      <c r="B10" s="150" t="s">
        <v>4</v>
      </c>
      <c r="C10" s="151"/>
      <c r="D10" s="172"/>
      <c r="E10" s="173"/>
      <c r="F10" s="65"/>
      <c r="G10" s="221" t="s">
        <v>617</v>
      </c>
      <c r="H10" s="222"/>
      <c r="I10" s="171"/>
      <c r="J10" s="162"/>
      <c r="K10" s="162"/>
      <c r="L10" s="162"/>
      <c r="M10" s="163"/>
      <c r="N10" s="2"/>
    </row>
    <row r="11" spans="2:14" ht="30" customHeight="1">
      <c r="B11" s="150" t="s">
        <v>6</v>
      </c>
      <c r="C11" s="151"/>
      <c r="D11" s="172"/>
      <c r="E11" s="173"/>
      <c r="F11" s="171"/>
      <c r="G11" s="162"/>
      <c r="H11" s="162"/>
      <c r="I11" s="162"/>
      <c r="J11" s="162"/>
      <c r="K11" s="162"/>
      <c r="L11" s="162"/>
      <c r="M11" s="163"/>
      <c r="N11" s="2"/>
    </row>
    <row r="12" spans="2:14" ht="44.25" customHeight="1">
      <c r="B12" s="150" t="s">
        <v>237</v>
      </c>
      <c r="C12" s="151"/>
      <c r="D12" s="223"/>
      <c r="E12" s="224"/>
      <c r="F12" s="224"/>
      <c r="G12" s="224"/>
      <c r="H12" s="224"/>
      <c r="I12" s="224"/>
      <c r="J12" s="224"/>
      <c r="K12" s="224"/>
      <c r="L12" s="224"/>
      <c r="M12" s="225"/>
      <c r="N12" s="33"/>
    </row>
    <row r="13" spans="2:14" ht="9.75" customHeight="1" thickBot="1">
      <c r="B13" s="219"/>
      <c r="C13" s="220"/>
      <c r="D13" s="64"/>
      <c r="E13" s="226"/>
      <c r="F13" s="226"/>
      <c r="G13" s="226"/>
      <c r="H13" s="226"/>
      <c r="I13" s="226"/>
      <c r="J13" s="226"/>
      <c r="K13" s="226"/>
      <c r="L13" s="226"/>
      <c r="M13" s="220"/>
      <c r="N13" s="2"/>
    </row>
    <row r="14" spans="2:14" ht="36.75" customHeight="1" thickBot="1">
      <c r="B14" s="22" t="s">
        <v>14</v>
      </c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3" ht="47.25" customHeight="1" thickBot="1">
      <c r="B15" s="7" t="s">
        <v>7</v>
      </c>
      <c r="C15" s="124" t="s">
        <v>2</v>
      </c>
      <c r="D15" s="215"/>
      <c r="E15" s="215"/>
      <c r="F15" s="125"/>
      <c r="G15" s="124" t="s">
        <v>3</v>
      </c>
      <c r="H15" s="125"/>
      <c r="I15" s="124" t="s">
        <v>4</v>
      </c>
      <c r="J15" s="215"/>
      <c r="K15" s="125"/>
      <c r="L15" s="124" t="s">
        <v>6</v>
      </c>
      <c r="M15" s="125"/>
    </row>
    <row r="16" spans="2:13" ht="41.25" customHeight="1">
      <c r="B16" s="24" t="s">
        <v>8</v>
      </c>
      <c r="C16" s="216"/>
      <c r="D16" s="217"/>
      <c r="E16" s="217"/>
      <c r="F16" s="218"/>
      <c r="G16" s="217"/>
      <c r="H16" s="218"/>
      <c r="I16" s="15"/>
      <c r="J16" s="227">
        <f>IF(I16="","",$F$10)</f>
      </c>
      <c r="K16" s="228"/>
      <c r="L16" s="11"/>
      <c r="M16" s="27">
        <f>IF(L16="","",$F$11)</f>
      </c>
    </row>
    <row r="17" spans="2:13" ht="41.25" customHeight="1">
      <c r="B17" s="25" t="s">
        <v>634</v>
      </c>
      <c r="C17" s="174"/>
      <c r="D17" s="175"/>
      <c r="E17" s="175"/>
      <c r="F17" s="176"/>
      <c r="G17" s="175"/>
      <c r="H17" s="176"/>
      <c r="I17" s="12"/>
      <c r="J17" s="213">
        <f>IF(I17="","",$F$10)</f>
      </c>
      <c r="K17" s="214"/>
      <c r="L17" s="12"/>
      <c r="M17" s="28">
        <f>IF(L17="","",$F$11)</f>
      </c>
    </row>
    <row r="18" spans="2:13" ht="41.25" customHeight="1">
      <c r="B18" s="25" t="s">
        <v>639</v>
      </c>
      <c r="C18" s="174"/>
      <c r="D18" s="175"/>
      <c r="E18" s="175"/>
      <c r="F18" s="176"/>
      <c r="G18" s="174"/>
      <c r="H18" s="176"/>
      <c r="I18" s="12"/>
      <c r="J18" s="213">
        <f>IF(I18="","",$F$10)</f>
      </c>
      <c r="K18" s="214"/>
      <c r="L18" s="12"/>
      <c r="M18" s="28">
        <f>IF(L18="","",$F$11)</f>
      </c>
    </row>
    <row r="19" spans="2:13" ht="9.75" customHeight="1" thickBot="1">
      <c r="B19" s="21"/>
      <c r="C19" s="177"/>
      <c r="D19" s="178"/>
      <c r="E19" s="178"/>
      <c r="F19" s="179"/>
      <c r="G19" s="178"/>
      <c r="H19" s="179"/>
      <c r="I19" s="16"/>
      <c r="J19" s="229"/>
      <c r="K19" s="230"/>
      <c r="L19" s="14"/>
      <c r="M19" s="13"/>
    </row>
    <row r="20" spans="2:20" ht="36.75" customHeight="1" thickBot="1">
      <c r="B20" s="22" t="s">
        <v>11</v>
      </c>
      <c r="C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97"/>
      <c r="P20" s="97"/>
      <c r="Q20" s="97"/>
      <c r="R20" s="97"/>
      <c r="S20" s="97"/>
      <c r="T20" s="97"/>
    </row>
    <row r="21" spans="2:20" ht="49.5" customHeight="1" thickBot="1">
      <c r="B21" s="6" t="s">
        <v>7</v>
      </c>
      <c r="C21" s="124" t="s">
        <v>637</v>
      </c>
      <c r="D21" s="125"/>
      <c r="E21" s="124" t="s">
        <v>9</v>
      </c>
      <c r="F21" s="125"/>
      <c r="G21" s="6" t="s">
        <v>635</v>
      </c>
      <c r="H21" s="124" t="s">
        <v>16</v>
      </c>
      <c r="I21" s="125"/>
      <c r="J21" s="184" t="s">
        <v>17</v>
      </c>
      <c r="K21" s="131"/>
      <c r="L21" s="124" t="s">
        <v>636</v>
      </c>
      <c r="M21" s="125"/>
      <c r="N21" s="3"/>
      <c r="O21" s="98">
        <f>IF(AND(TYPE(C24)=1,C24&gt;0.005),(0.5+MIN(C24*0.011,27)),"")</f>
      </c>
      <c r="P21" s="97"/>
      <c r="Q21" s="97"/>
      <c r="R21" s="97"/>
      <c r="S21" s="97"/>
      <c r="T21" s="97"/>
    </row>
    <row r="22" spans="1:25" ht="27.75" customHeight="1">
      <c r="A22" s="74">
        <f>COUNT(L22)</f>
        <v>0</v>
      </c>
      <c r="B22" s="25" t="s">
        <v>8</v>
      </c>
      <c r="C22" s="126"/>
      <c r="D22" s="127"/>
      <c r="E22" s="233">
        <f>IF(C22="","",IF(C22&gt;578.1464,(C22/1.04)-55.91,IF(C22&gt;260.9464,(C22/1.04)-50.91,IF(C22&gt;143.0416,(C22/1.04)-45.91,C22/1.561083))))</f>
      </c>
      <c r="F22" s="234"/>
      <c r="G22" s="34">
        <f>IF(L16&lt;&gt;"",(D11)/($L16),"")</f>
      </c>
      <c r="H22" s="211">
        <f>IF(I16&lt;&gt;"",(D10)/($I16),"")</f>
      </c>
      <c r="I22" s="212"/>
      <c r="J22" s="231">
        <f>IF(H22="","",IF(H22&lt;1/3,1.05,IF(H22&lt;1,0.985+0.015/H22,IF(H22=1,1,IF(H22&lt;=3,1.015-0.015*H22,0.95)))))</f>
      </c>
      <c r="K22" s="232"/>
      <c r="L22" s="182">
        <f>IF(E22&lt;&gt;"",ROUND(E22*G22*H22*J22,2),"")</f>
      </c>
      <c r="M22" s="183"/>
      <c r="N22" s="71"/>
      <c r="O22" s="117"/>
      <c r="P22" s="117"/>
      <c r="Q22" s="117"/>
      <c r="R22" s="117"/>
      <c r="S22" s="117"/>
      <c r="T22" s="117"/>
      <c r="V22" s="72"/>
      <c r="W22" s="72"/>
      <c r="X22" s="72"/>
      <c r="Y22" s="72"/>
    </row>
    <row r="23" spans="1:25" ht="27.75" customHeight="1">
      <c r="A23" s="74">
        <f>COUNT(L23)</f>
        <v>0</v>
      </c>
      <c r="B23" s="25" t="s">
        <v>634</v>
      </c>
      <c r="C23" s="128"/>
      <c r="D23" s="129"/>
      <c r="E23" s="141"/>
      <c r="F23" s="142"/>
      <c r="G23" s="35">
        <f>IF(L17&lt;&gt;"",(D11)/($L17),"")</f>
      </c>
      <c r="H23" s="180">
        <f>IF(I17&lt;&gt;"",(D10)/($I17),"")</f>
      </c>
      <c r="I23" s="181"/>
      <c r="J23" s="180">
        <f>IF(H23="","",IF(H23&lt;1/3,1.05,IF(H23&lt;1,0.985+0.015/H23,IF(H23=1,1,IF(H23&lt;=3,1.015-0.015*H23,0.95)))))</f>
      </c>
      <c r="K23" s="181"/>
      <c r="L23" s="185">
        <f>IF(E23&lt;&gt;"",ROUND(E23*G23*H23*J23,2),"")</f>
      </c>
      <c r="M23" s="186"/>
      <c r="N23" s="71"/>
      <c r="O23" s="117"/>
      <c r="P23" s="117"/>
      <c r="Q23" s="117"/>
      <c r="R23" s="117"/>
      <c r="S23" s="117"/>
      <c r="T23" s="97"/>
      <c r="V23" s="72"/>
      <c r="W23" s="72"/>
      <c r="X23" s="72"/>
      <c r="Y23" s="72"/>
    </row>
    <row r="24" spans="1:25" ht="27.75" customHeight="1">
      <c r="A24" s="74">
        <f>COUNT(L24)</f>
        <v>0</v>
      </c>
      <c r="B24" s="25" t="s">
        <v>639</v>
      </c>
      <c r="C24" s="144"/>
      <c r="D24" s="145"/>
      <c r="E24" s="141"/>
      <c r="F24" s="142"/>
      <c r="G24" s="35">
        <f>IF(L18&lt;&gt;"",(D11)/($L18),"")</f>
      </c>
      <c r="H24" s="180">
        <f>IF(I18&lt;&gt;"",(D10)/($I18),"")</f>
      </c>
      <c r="I24" s="181"/>
      <c r="J24" s="180">
        <f>IF(H24="","",IF(H24&lt;1/3,1.05,IF(H24&lt;1,0.985+0.015/H24,IF(H24=1,1,IF(H24&lt;=3,1.015-0.015*H24,0.95)))))</f>
      </c>
      <c r="K24" s="181"/>
      <c r="L24" s="185">
        <f>IF(E24&lt;&gt;"",ROUND(E24*G24*H24*J24,2),"")</f>
      </c>
      <c r="M24" s="186"/>
      <c r="N24" s="71"/>
      <c r="O24" s="117"/>
      <c r="P24" s="117"/>
      <c r="Q24" s="117"/>
      <c r="R24" s="117"/>
      <c r="S24" s="117"/>
      <c r="T24" s="97"/>
      <c r="V24" s="72"/>
      <c r="W24" s="72"/>
      <c r="X24" s="72"/>
      <c r="Y24" s="72"/>
    </row>
    <row r="25" spans="1:25" ht="9.75" customHeight="1" thickBot="1">
      <c r="A25" s="74"/>
      <c r="B25" s="37"/>
      <c r="C25" s="146"/>
      <c r="D25" s="147"/>
      <c r="E25" s="148"/>
      <c r="F25" s="149"/>
      <c r="G25" s="38"/>
      <c r="H25" s="235"/>
      <c r="I25" s="236"/>
      <c r="J25" s="235"/>
      <c r="K25" s="236"/>
      <c r="L25" s="146"/>
      <c r="M25" s="147"/>
      <c r="N25" s="2"/>
      <c r="V25" s="72"/>
      <c r="W25" s="72"/>
      <c r="X25" s="72"/>
      <c r="Y25" s="72"/>
    </row>
    <row r="26" spans="2:25" ht="6.75" customHeight="1">
      <c r="B26" s="8"/>
      <c r="C26" s="39"/>
      <c r="D26" s="39"/>
      <c r="E26" s="40"/>
      <c r="F26" s="40"/>
      <c r="G26" s="40"/>
      <c r="H26" s="41"/>
      <c r="I26" s="41"/>
      <c r="J26" s="41"/>
      <c r="K26" s="41"/>
      <c r="L26" s="39"/>
      <c r="M26" s="39"/>
      <c r="N26" s="2"/>
      <c r="V26" s="72"/>
      <c r="W26" s="72"/>
      <c r="X26" s="72"/>
      <c r="Y26" s="72"/>
    </row>
    <row r="27" spans="2:25" ht="20.25" customHeight="1">
      <c r="B27" s="17" t="s">
        <v>19</v>
      </c>
      <c r="C27" s="18"/>
      <c r="D27" s="18"/>
      <c r="E27" s="40"/>
      <c r="F27" s="40"/>
      <c r="G27" s="40"/>
      <c r="H27" s="41"/>
      <c r="I27" s="41"/>
      <c r="J27" s="41"/>
      <c r="K27" s="41"/>
      <c r="L27" s="39"/>
      <c r="M27" s="39"/>
      <c r="N27" s="2"/>
      <c r="O27" s="117"/>
      <c r="P27" s="117"/>
      <c r="Q27" s="117"/>
      <c r="R27" s="117"/>
      <c r="S27" s="117"/>
      <c r="V27" s="72"/>
      <c r="W27" s="72"/>
      <c r="X27" s="72"/>
      <c r="Y27" s="72"/>
    </row>
    <row r="28" spans="2:25" ht="20.25" customHeight="1">
      <c r="B28" s="17" t="s">
        <v>18</v>
      </c>
      <c r="C28" s="39"/>
      <c r="D28" s="39"/>
      <c r="E28" s="40"/>
      <c r="F28" s="40"/>
      <c r="G28" s="40"/>
      <c r="H28" s="41"/>
      <c r="I28" s="41"/>
      <c r="J28" s="41"/>
      <c r="K28" s="41"/>
      <c r="L28" s="39"/>
      <c r="M28" s="39"/>
      <c r="N28" s="2"/>
      <c r="V28" s="72"/>
      <c r="W28" s="72"/>
      <c r="X28" s="72"/>
      <c r="Y28" s="72"/>
    </row>
    <row r="29" spans="2:25" ht="18.75" customHeight="1" thickBot="1">
      <c r="B29" s="8"/>
      <c r="C29" s="39"/>
      <c r="D29" s="39"/>
      <c r="E29" s="39"/>
      <c r="F29" s="39"/>
      <c r="G29" s="39"/>
      <c r="H29" s="136"/>
      <c r="I29" s="136"/>
      <c r="J29" s="136"/>
      <c r="K29" s="41"/>
      <c r="L29" s="39"/>
      <c r="M29" s="39"/>
      <c r="N29" s="2"/>
      <c r="O29" s="117"/>
      <c r="P29" s="117"/>
      <c r="Q29" s="117"/>
      <c r="V29" s="72"/>
      <c r="W29" s="72"/>
      <c r="X29" s="72"/>
      <c r="Y29" s="72"/>
    </row>
    <row r="30" spans="2:25" ht="38.25" customHeight="1" thickBot="1" thickTop="1">
      <c r="B30" s="20" t="s">
        <v>643</v>
      </c>
      <c r="C30" s="20"/>
      <c r="D30" s="20"/>
      <c r="E30" s="208">
        <f>IF(D10="","",ROUND(MIN(L22:L24),2))</f>
      </c>
      <c r="F30" s="209"/>
      <c r="H30" s="139" t="s">
        <v>646</v>
      </c>
      <c r="I30" s="139"/>
      <c r="J30" s="139"/>
      <c r="K30" s="140"/>
      <c r="L30" s="137">
        <f>IF(E30="","",E30+0.004*E30)</f>
      </c>
      <c r="M30" s="138"/>
      <c r="N30" s="2"/>
      <c r="O30" s="113" t="str">
        <f>IF(C22&gt;0,E22,"ERRO")</f>
        <v>ERRO</v>
      </c>
      <c r="P30" s="117"/>
      <c r="V30" s="72"/>
      <c r="W30" s="72"/>
      <c r="X30" s="72"/>
      <c r="Y30" s="72"/>
    </row>
    <row r="31" spans="2:14" ht="18.75" customHeight="1" thickTop="1">
      <c r="B31" s="143" t="s">
        <v>612</v>
      </c>
      <c r="C31" s="143"/>
      <c r="D31" s="62"/>
      <c r="E31" s="9"/>
      <c r="F31" s="9"/>
      <c r="G31" s="9"/>
      <c r="H31" s="9"/>
      <c r="I31" s="9"/>
      <c r="J31" s="9"/>
      <c r="K31" s="10"/>
      <c r="L31" s="9"/>
      <c r="M31" s="9"/>
      <c r="N31" s="2"/>
    </row>
    <row r="32" spans="2:14" ht="36.75" customHeight="1" thickBot="1">
      <c r="B32" s="22" t="s">
        <v>15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2" ht="23.25" customHeight="1">
      <c r="B33" s="166" t="s">
        <v>21</v>
      </c>
      <c r="C33" s="130" t="s">
        <v>4</v>
      </c>
      <c r="D33" s="131"/>
      <c r="E33" s="130" t="s">
        <v>6</v>
      </c>
      <c r="F33" s="131"/>
      <c r="G33" s="166" t="s">
        <v>20</v>
      </c>
      <c r="H33" s="122" t="s">
        <v>10</v>
      </c>
      <c r="I33" s="130" t="s">
        <v>611</v>
      </c>
      <c r="J33" s="131"/>
      <c r="K33" s="130" t="s">
        <v>644</v>
      </c>
      <c r="L33" s="131"/>
    </row>
    <row r="34" spans="2:30" s="2" customFormat="1" ht="13.5" customHeight="1">
      <c r="B34" s="167"/>
      <c r="C34" s="132"/>
      <c r="D34" s="133"/>
      <c r="E34" s="132"/>
      <c r="F34" s="133"/>
      <c r="G34" s="167"/>
      <c r="H34" s="210"/>
      <c r="I34" s="132"/>
      <c r="J34" s="133"/>
      <c r="K34" s="132"/>
      <c r="L34" s="133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74"/>
      <c r="AC34" s="74"/>
      <c r="AD34" s="74"/>
    </row>
    <row r="35" spans="2:30" s="2" customFormat="1" ht="39" customHeight="1" thickBot="1">
      <c r="B35" s="194"/>
      <c r="C35" s="134"/>
      <c r="D35" s="135"/>
      <c r="E35" s="134"/>
      <c r="F35" s="135"/>
      <c r="G35" s="26" t="s">
        <v>613</v>
      </c>
      <c r="H35" s="26" t="s">
        <v>614</v>
      </c>
      <c r="I35" s="187" t="s">
        <v>615</v>
      </c>
      <c r="J35" s="188"/>
      <c r="K35" s="134"/>
      <c r="L35" s="135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74"/>
      <c r="AC35" s="74"/>
      <c r="AD35" s="74"/>
    </row>
    <row r="36" spans="2:13" ht="27" customHeight="1">
      <c r="B36" s="42"/>
      <c r="C36" s="84"/>
      <c r="D36" s="66">
        <f>IF(C36="","",$F10)</f>
      </c>
      <c r="E36" s="86">
        <f>IF(C36="","",$D11)</f>
      </c>
      <c r="F36" s="43">
        <f aca="true" t="shared" si="0" ref="F36:F41">IF(C36="","",$F$11)</f>
      </c>
      <c r="G36" s="44">
        <f>IF(C36&lt;&gt;"",($C36)/(D10),"")</f>
      </c>
      <c r="H36" s="36">
        <f aca="true" t="shared" si="1" ref="H36:H41">IF(G36="","",IF(G36&lt;1/3,1.05,IF(G36&lt;1,0.985+0.015/G36,IF(G36=1,1,IF(G36&lt;=3,1.015-0.015*G36,0.95)))))</f>
      </c>
      <c r="I36" s="189">
        <f aca="true" t="shared" si="2" ref="I36:I41">IF(C36&lt;&gt;"",ROUND($E$30*G36*H36,2),"")</f>
      </c>
      <c r="J36" s="190"/>
      <c r="K36" s="182">
        <f aca="true" t="shared" si="3" ref="K36:K41">IF(I36="","",I36+0.004*I36)</f>
      </c>
      <c r="L36" s="183"/>
      <c r="M36" s="1" t="s">
        <v>638</v>
      </c>
    </row>
    <row r="37" spans="2:12" ht="27" customHeight="1">
      <c r="B37" s="45"/>
      <c r="C37" s="85"/>
      <c r="D37" s="46">
        <f>IF(C37="","",$F10)</f>
      </c>
      <c r="E37" s="87">
        <f>IF(C37="","",$D11)</f>
      </c>
      <c r="F37" s="28">
        <f t="shared" si="0"/>
      </c>
      <c r="G37" s="47">
        <f>IF(C37&lt;&gt;"",($C37)/(D10),"")</f>
      </c>
      <c r="H37" s="35">
        <f t="shared" si="1"/>
      </c>
      <c r="I37" s="185">
        <f t="shared" si="2"/>
      </c>
      <c r="J37" s="186"/>
      <c r="K37" s="185">
        <f t="shared" si="3"/>
      </c>
      <c r="L37" s="186"/>
    </row>
    <row r="38" spans="2:12" ht="27" customHeight="1">
      <c r="B38" s="48"/>
      <c r="C38" s="85"/>
      <c r="D38" s="46">
        <f>IF(C38="","",$F10)</f>
      </c>
      <c r="E38" s="87">
        <f>IF(C38="","",$D11)</f>
      </c>
      <c r="F38" s="28">
        <f t="shared" si="0"/>
      </c>
      <c r="G38" s="47">
        <f>IF(C38&lt;&gt;"",($C38)/(D10),"")</f>
      </c>
      <c r="H38" s="35">
        <f t="shared" si="1"/>
      </c>
      <c r="I38" s="185">
        <f t="shared" si="2"/>
      </c>
      <c r="J38" s="186"/>
      <c r="K38" s="185">
        <f t="shared" si="3"/>
      </c>
      <c r="L38" s="186"/>
    </row>
    <row r="39" spans="2:12" ht="27" customHeight="1">
      <c r="B39" s="49"/>
      <c r="C39" s="85"/>
      <c r="D39" s="46">
        <f>IF(C39="","",$F10)</f>
      </c>
      <c r="E39" s="87">
        <f>IF(C39="","",$D11)</f>
      </c>
      <c r="F39" s="28">
        <f t="shared" si="0"/>
      </c>
      <c r="G39" s="47">
        <f>IF(C39&lt;&gt;"",($C39)/(D10),"")</f>
      </c>
      <c r="H39" s="35">
        <f t="shared" si="1"/>
      </c>
      <c r="I39" s="185">
        <f t="shared" si="2"/>
      </c>
      <c r="J39" s="186"/>
      <c r="K39" s="185">
        <f t="shared" si="3"/>
      </c>
      <c r="L39" s="186"/>
    </row>
    <row r="40" spans="2:12" ht="27" customHeight="1">
      <c r="B40" s="42"/>
      <c r="C40" s="85"/>
      <c r="D40" s="46">
        <f>IF(C40="","",$F10)</f>
      </c>
      <c r="E40" s="87">
        <f>IF(C40="","",$D11)</f>
      </c>
      <c r="F40" s="28">
        <f t="shared" si="0"/>
      </c>
      <c r="G40" s="47">
        <f>IF(C40&lt;&gt;"",($C40)/(D10),"")</f>
      </c>
      <c r="H40" s="35">
        <f t="shared" si="1"/>
      </c>
      <c r="I40" s="185">
        <f t="shared" si="2"/>
      </c>
      <c r="J40" s="186"/>
      <c r="K40" s="185">
        <f t="shared" si="3"/>
      </c>
      <c r="L40" s="186"/>
    </row>
    <row r="41" spans="2:12" ht="27" customHeight="1">
      <c r="B41" s="42"/>
      <c r="C41" s="85"/>
      <c r="D41" s="46">
        <f>IF(C41="","",$F10)</f>
      </c>
      <c r="E41" s="87">
        <f>IF(C41="","",$D11)</f>
      </c>
      <c r="F41" s="28">
        <f t="shared" si="0"/>
      </c>
      <c r="G41" s="47">
        <f>IF(C41&lt;&gt;"",($C41)/(D10),"")</f>
      </c>
      <c r="H41" s="35">
        <f t="shared" si="1"/>
      </c>
      <c r="I41" s="185">
        <f t="shared" si="2"/>
      </c>
      <c r="J41" s="186"/>
      <c r="K41" s="185">
        <f t="shared" si="3"/>
      </c>
      <c r="L41" s="186"/>
    </row>
    <row r="42" spans="2:12" ht="12.75" customHeight="1" thickBot="1">
      <c r="B42" s="50"/>
      <c r="C42" s="70"/>
      <c r="D42" s="67"/>
      <c r="E42" s="70"/>
      <c r="F42" s="51"/>
      <c r="G42" s="52"/>
      <c r="H42" s="53"/>
      <c r="I42" s="195"/>
      <c r="J42" s="196"/>
      <c r="K42" s="195"/>
      <c r="L42" s="196"/>
    </row>
    <row r="43" spans="2:14" ht="36.75" customHeight="1" thickBot="1">
      <c r="B43" s="22" t="s">
        <v>12</v>
      </c>
      <c r="C43" s="8"/>
      <c r="D43" s="8"/>
      <c r="E43" s="8"/>
      <c r="F43" s="8"/>
      <c r="G43" s="8"/>
      <c r="H43" s="8"/>
      <c r="I43" s="8"/>
      <c r="J43" s="8"/>
      <c r="K43" s="8"/>
      <c r="L43" s="2"/>
      <c r="M43" s="2"/>
      <c r="N43" s="2"/>
    </row>
    <row r="44" spans="2:12" ht="24" customHeight="1" thickBot="1">
      <c r="B44" s="166" t="s">
        <v>22</v>
      </c>
      <c r="C44" s="130" t="s">
        <v>13</v>
      </c>
      <c r="D44" s="184"/>
      <c r="E44" s="184"/>
      <c r="F44" s="131"/>
      <c r="G44" s="122" t="s">
        <v>645</v>
      </c>
      <c r="H44" s="2"/>
      <c r="I44" s="22" t="s">
        <v>640</v>
      </c>
      <c r="J44" s="22"/>
      <c r="K44" s="22"/>
      <c r="L44" s="22"/>
    </row>
    <row r="45" spans="2:13" ht="48.75" customHeight="1" thickBot="1">
      <c r="B45" s="194"/>
      <c r="C45" s="134"/>
      <c r="D45" s="197"/>
      <c r="E45" s="197"/>
      <c r="F45" s="135"/>
      <c r="G45" s="123"/>
      <c r="H45" s="8"/>
      <c r="I45" s="103"/>
      <c r="J45" s="104"/>
      <c r="K45" s="105"/>
      <c r="L45" s="105"/>
      <c r="M45" s="106"/>
    </row>
    <row r="46" spans="2:13" ht="27" customHeight="1">
      <c r="B46" s="54">
        <f>IF(D6="","",D6)</f>
      </c>
      <c r="C46" s="198" t="str">
        <f>D10&amp;" "&amp;F10&amp;" / "&amp;D11&amp;" "&amp;F11</f>
        <v>  /  </v>
      </c>
      <c r="D46" s="199"/>
      <c r="E46" s="199"/>
      <c r="F46" s="200"/>
      <c r="G46" s="55">
        <f>IF(L30="","",L30*1.06)</f>
      </c>
      <c r="H46" s="2"/>
      <c r="I46" s="115" t="s">
        <v>641</v>
      </c>
      <c r="J46" s="201"/>
      <c r="K46" s="201"/>
      <c r="L46" s="201"/>
      <c r="M46" s="202"/>
    </row>
    <row r="47" spans="2:13" ht="27" customHeight="1">
      <c r="B47" s="56">
        <f aca="true" t="shared" si="4" ref="B47:B52">IF(B36="","",B36)</f>
      </c>
      <c r="C47" s="191" t="str">
        <f aca="true" t="shared" si="5" ref="C47:C52">C36&amp;" "&amp;D36&amp;" / "&amp;E36&amp;" "&amp;F36</f>
        <v>  /  </v>
      </c>
      <c r="D47" s="192"/>
      <c r="E47" s="192"/>
      <c r="F47" s="193"/>
      <c r="G47" s="57">
        <f>IF(K37="","",K37*1.06)</f>
      </c>
      <c r="H47" s="2"/>
      <c r="I47" s="102"/>
      <c r="J47" s="90"/>
      <c r="K47" s="2"/>
      <c r="L47" s="2"/>
      <c r="M47" s="107"/>
    </row>
    <row r="48" spans="2:13" ht="27" customHeight="1">
      <c r="B48" s="56">
        <f t="shared" si="4"/>
      </c>
      <c r="C48" s="191" t="str">
        <f t="shared" si="5"/>
        <v>  /  </v>
      </c>
      <c r="D48" s="192"/>
      <c r="E48" s="192"/>
      <c r="F48" s="193"/>
      <c r="G48" s="57">
        <f>IF(K38="","",K38*1.06)</f>
      </c>
      <c r="H48" s="2"/>
      <c r="I48" s="114"/>
      <c r="J48" s="118"/>
      <c r="K48" s="118"/>
      <c r="L48" s="118"/>
      <c r="M48" s="119"/>
    </row>
    <row r="49" spans="2:13" ht="27" customHeight="1">
      <c r="B49" s="56">
        <f t="shared" si="4"/>
      </c>
      <c r="C49" s="191" t="str">
        <f t="shared" si="5"/>
        <v>  /  </v>
      </c>
      <c r="D49" s="192"/>
      <c r="E49" s="192"/>
      <c r="F49" s="193"/>
      <c r="G49" s="57">
        <f>IF(K38="","",K38*1.06)</f>
      </c>
      <c r="H49" s="2"/>
      <c r="I49" s="102"/>
      <c r="J49" s="90"/>
      <c r="K49" s="2"/>
      <c r="L49" s="2"/>
      <c r="M49" s="107"/>
    </row>
    <row r="50" spans="2:13" ht="27" customHeight="1">
      <c r="B50" s="56">
        <f t="shared" si="4"/>
      </c>
      <c r="C50" s="191" t="str">
        <f t="shared" si="5"/>
        <v>  /  </v>
      </c>
      <c r="D50" s="192"/>
      <c r="E50" s="192"/>
      <c r="F50" s="193"/>
      <c r="G50" s="57">
        <f>IF(K39="","",K39*1.06)</f>
      </c>
      <c r="H50" s="2"/>
      <c r="I50" s="114"/>
      <c r="J50" s="120"/>
      <c r="K50" s="120"/>
      <c r="L50" s="120"/>
      <c r="M50" s="121"/>
    </row>
    <row r="51" spans="2:13" ht="27" customHeight="1">
      <c r="B51" s="56">
        <f t="shared" si="4"/>
      </c>
      <c r="C51" s="191" t="str">
        <f t="shared" si="5"/>
        <v>  /  </v>
      </c>
      <c r="D51" s="192"/>
      <c r="E51" s="192"/>
      <c r="F51" s="193"/>
      <c r="G51" s="57">
        <f>IF(K40="","",K40*1.06)</f>
      </c>
      <c r="H51" s="2"/>
      <c r="I51" s="102"/>
      <c r="J51" s="90"/>
      <c r="K51" s="90"/>
      <c r="L51" s="90"/>
      <c r="M51" s="108"/>
    </row>
    <row r="52" spans="2:13" ht="27" customHeight="1">
      <c r="B52" s="56">
        <f t="shared" si="4"/>
      </c>
      <c r="C52" s="191" t="str">
        <f t="shared" si="5"/>
        <v>  /  </v>
      </c>
      <c r="D52" s="192"/>
      <c r="E52" s="192"/>
      <c r="F52" s="193"/>
      <c r="G52" s="57">
        <f>IF(K41="","",K41*1.06)</f>
      </c>
      <c r="H52" s="2"/>
      <c r="I52" s="114"/>
      <c r="J52" s="118"/>
      <c r="K52" s="118"/>
      <c r="L52" s="118"/>
      <c r="M52" s="119"/>
    </row>
    <row r="53" spans="2:13" ht="12.75" customHeight="1" thickBot="1">
      <c r="B53" s="58"/>
      <c r="C53" s="205"/>
      <c r="D53" s="206"/>
      <c r="E53" s="206"/>
      <c r="F53" s="207"/>
      <c r="G53" s="59"/>
      <c r="H53" s="2"/>
      <c r="I53" s="109"/>
      <c r="J53" s="110"/>
      <c r="K53" s="111"/>
      <c r="L53" s="111"/>
      <c r="M53" s="112"/>
    </row>
    <row r="54" spans="2:13" ht="21" customHeight="1">
      <c r="B54" s="60"/>
      <c r="C54" s="60"/>
      <c r="D54" s="60"/>
      <c r="E54" s="60"/>
      <c r="F54" s="60"/>
      <c r="G54" s="39"/>
      <c r="H54" s="2"/>
      <c r="I54" s="89"/>
      <c r="J54" s="39"/>
      <c r="K54" s="2"/>
      <c r="L54" s="2"/>
      <c r="M54" s="2"/>
    </row>
    <row r="55" spans="2:30" s="4" customFormat="1" ht="27" customHeight="1">
      <c r="B55" s="116" t="s">
        <v>647</v>
      </c>
      <c r="I55" s="88"/>
      <c r="J55" s="89"/>
      <c r="K55" s="89"/>
      <c r="L55" s="89"/>
      <c r="M55" s="89"/>
      <c r="N55" s="61"/>
      <c r="O55" s="91"/>
      <c r="P55" s="91"/>
      <c r="Q55" s="91"/>
      <c r="R55" s="91"/>
      <c r="S55" s="91"/>
      <c r="T55" s="91"/>
      <c r="U55" s="91"/>
      <c r="V55" s="91"/>
      <c r="W55" s="91"/>
      <c r="X55" s="93"/>
      <c r="Y55" s="93"/>
      <c r="Z55" s="93"/>
      <c r="AA55" s="93"/>
      <c r="AB55" s="75"/>
      <c r="AC55" s="75"/>
      <c r="AD55" s="75"/>
    </row>
    <row r="56" spans="2:30" s="4" customFormat="1" ht="26.25" customHeight="1">
      <c r="B56" s="116" t="s">
        <v>648</v>
      </c>
      <c r="C56" s="116"/>
      <c r="D56" s="63"/>
      <c r="I56" s="88"/>
      <c r="J56" s="204"/>
      <c r="K56" s="204"/>
      <c r="L56" s="204"/>
      <c r="M56" s="204"/>
      <c r="N56" s="61"/>
      <c r="O56" s="91"/>
      <c r="P56" s="91"/>
      <c r="Q56" s="91"/>
      <c r="R56" s="91"/>
      <c r="S56" s="91"/>
      <c r="T56" s="91"/>
      <c r="U56" s="91"/>
      <c r="V56" s="91"/>
      <c r="W56" s="91"/>
      <c r="X56" s="93"/>
      <c r="Y56" s="93"/>
      <c r="Z56" s="93"/>
      <c r="AA56" s="93"/>
      <c r="AB56" s="75"/>
      <c r="AC56" s="75"/>
      <c r="AD56" s="75"/>
    </row>
    <row r="57" spans="2:14" ht="16.5" customHeight="1">
      <c r="B57" s="203"/>
      <c r="C57" s="203"/>
      <c r="D57" s="203"/>
      <c r="E57" s="203"/>
      <c r="F57" s="203"/>
      <c r="G57" s="203"/>
      <c r="H57" s="203"/>
      <c r="I57" s="19"/>
      <c r="J57" s="19"/>
      <c r="K57" s="19"/>
      <c r="L57" s="19"/>
      <c r="M57" s="19"/>
      <c r="N57" s="19"/>
    </row>
    <row r="58" spans="1:14" ht="24" customHeight="1">
      <c r="A58" s="68"/>
      <c r="B58" s="69"/>
      <c r="C58" s="69"/>
      <c r="D58" s="69"/>
      <c r="E58" s="2"/>
      <c r="F58" s="2"/>
      <c r="G58" s="2"/>
      <c r="H58" s="2"/>
      <c r="I58" s="2"/>
      <c r="J58" s="2"/>
      <c r="K58" s="5"/>
      <c r="L58" s="32"/>
      <c r="M58" s="32"/>
      <c r="N58" s="2"/>
    </row>
    <row r="59" ht="24" customHeight="1"/>
    <row r="60" spans="17:18" ht="24" customHeight="1">
      <c r="Q60" s="99"/>
      <c r="R60" s="100"/>
    </row>
    <row r="61" spans="17:18" ht="24" customHeight="1">
      <c r="Q61" s="99"/>
      <c r="R61" s="100"/>
    </row>
    <row r="62" spans="13:14" ht="24" customHeight="1">
      <c r="M62" s="4"/>
      <c r="N62" s="4"/>
    </row>
    <row r="63" spans="13:14" ht="24" customHeight="1">
      <c r="M63" s="4"/>
      <c r="N63" s="4"/>
    </row>
    <row r="64" spans="13:18" ht="24" customHeight="1">
      <c r="M64" s="4"/>
      <c r="N64" s="4"/>
      <c r="R64" s="100"/>
    </row>
    <row r="65" spans="13:18" ht="24" customHeight="1">
      <c r="M65" s="4"/>
      <c r="N65" s="4"/>
      <c r="Q65" s="100"/>
      <c r="R65" s="100"/>
    </row>
    <row r="66" spans="17:18" ht="24" customHeight="1">
      <c r="Q66" s="100"/>
      <c r="R66" s="100"/>
    </row>
    <row r="67" spans="17:18" ht="24" customHeight="1">
      <c r="Q67" s="101"/>
      <c r="R67" s="100"/>
    </row>
    <row r="68" ht="24" customHeight="1"/>
    <row r="69" spans="1:30" s="31" customFormat="1" ht="24" customHeight="1">
      <c r="A69" s="3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73"/>
      <c r="AC69" s="73"/>
      <c r="AD69" s="73"/>
    </row>
    <row r="70" spans="1:30" s="31" customFormat="1" ht="24" customHeight="1">
      <c r="A70" s="3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73"/>
      <c r="AC70" s="73"/>
      <c r="AD70" s="73"/>
    </row>
    <row r="71" spans="1:30" s="31" customFormat="1" ht="24" customHeight="1">
      <c r="A71" s="3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73"/>
      <c r="AC71" s="73"/>
      <c r="AD71" s="73"/>
    </row>
    <row r="72" spans="1:30" s="31" customFormat="1" ht="24" customHeight="1">
      <c r="A72" s="3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73"/>
      <c r="AC72" s="73"/>
      <c r="AD72" s="73"/>
    </row>
    <row r="73" spans="1:30" s="31" customFormat="1" ht="24" customHeight="1">
      <c r="A73" s="3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73"/>
      <c r="AC73" s="73"/>
      <c r="AD73" s="73"/>
    </row>
    <row r="74" spans="1:30" s="31" customFormat="1" ht="24" customHeight="1">
      <c r="A74" s="3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73"/>
      <c r="AC74" s="73"/>
      <c r="AD74" s="73"/>
    </row>
    <row r="75" spans="1:30" s="31" customFormat="1" ht="24" customHeight="1">
      <c r="A75" s="3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73"/>
      <c r="AC75" s="73"/>
      <c r="AD75" s="73"/>
    </row>
    <row r="76" spans="1:30" s="31" customFormat="1" ht="24" customHeight="1">
      <c r="A76" s="3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73"/>
      <c r="AC76" s="73"/>
      <c r="AD76" s="73"/>
    </row>
    <row r="77" spans="1:30" s="31" customFormat="1" ht="24" customHeight="1">
      <c r="A77" s="3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73"/>
      <c r="AC77" s="73"/>
      <c r="AD77" s="73"/>
    </row>
    <row r="78" spans="1:30" s="31" customFormat="1" ht="24" customHeight="1">
      <c r="A78" s="3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73"/>
      <c r="AC78" s="73"/>
      <c r="AD78" s="73"/>
    </row>
    <row r="79" spans="1:30" s="31" customFormat="1" ht="24" customHeight="1">
      <c r="A79" s="3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73"/>
      <c r="AC79" s="73"/>
      <c r="AD79" s="73"/>
    </row>
    <row r="80" spans="1:30" s="31" customFormat="1" ht="24" customHeight="1">
      <c r="A80" s="3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73"/>
      <c r="AC80" s="73"/>
      <c r="AD80" s="73"/>
    </row>
    <row r="81" spans="1:30" s="31" customFormat="1" ht="24" customHeight="1">
      <c r="A81" s="3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73"/>
      <c r="AC81" s="73"/>
      <c r="AD81" s="73"/>
    </row>
    <row r="82" spans="1:27" s="73" customFormat="1" ht="24" customHeight="1">
      <c r="A82" s="79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</row>
    <row r="83" spans="1:27" s="73" customFormat="1" ht="24" customHeight="1">
      <c r="A83" s="79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</row>
    <row r="84" spans="1:27" s="73" customFormat="1" ht="24" customHeight="1">
      <c r="A84" s="79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</row>
    <row r="85" spans="1:27" s="73" customFormat="1" ht="24" customHeight="1">
      <c r="A85" s="79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</row>
    <row r="86" spans="1:27" s="73" customFormat="1" ht="24" customHeight="1">
      <c r="A86" s="79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</row>
    <row r="87" spans="1:27" s="73" customFormat="1" ht="24" customHeight="1">
      <c r="A87" s="79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</row>
    <row r="88" spans="1:27" s="73" customFormat="1" ht="24" customHeight="1">
      <c r="A88" s="79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</row>
    <row r="89" spans="1:27" s="73" customFormat="1" ht="24" customHeight="1">
      <c r="A89" s="79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</row>
    <row r="90" spans="1:27" s="76" customFormat="1" ht="24" customHeight="1">
      <c r="A90" s="80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</row>
    <row r="91" spans="1:27" s="76" customFormat="1" ht="24" customHeight="1">
      <c r="A91" s="80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</row>
    <row r="92" spans="1:27" s="76" customFormat="1" ht="24" customHeight="1">
      <c r="A92" s="80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</row>
    <row r="93" spans="1:27" s="76" customFormat="1" ht="24" customHeight="1">
      <c r="A93" s="237"/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9"/>
      <c r="Q93" s="239"/>
      <c r="R93" s="239"/>
      <c r="S93" s="239"/>
      <c r="T93" s="239"/>
      <c r="U93" s="239"/>
      <c r="V93" s="239"/>
      <c r="W93" s="239"/>
      <c r="X93" s="239"/>
      <c r="Y93" s="95"/>
      <c r="Z93" s="95"/>
      <c r="AA93" s="95"/>
    </row>
    <row r="94" spans="1:27" s="76" customFormat="1" ht="24" customHeight="1">
      <c r="A94" s="237"/>
      <c r="B94" s="240" t="s">
        <v>23</v>
      </c>
      <c r="C94" s="238"/>
      <c r="D94" s="238"/>
      <c r="E94" s="238" t="s">
        <v>630</v>
      </c>
      <c r="F94" s="238"/>
      <c r="G94" s="238"/>
      <c r="H94" s="238" t="s">
        <v>275</v>
      </c>
      <c r="I94" s="238"/>
      <c r="J94" s="238"/>
      <c r="K94" s="238"/>
      <c r="L94" s="238"/>
      <c r="M94" s="238"/>
      <c r="N94" s="238"/>
      <c r="O94" s="239"/>
      <c r="P94" s="241" t="s">
        <v>618</v>
      </c>
      <c r="Q94" s="239"/>
      <c r="R94" s="239"/>
      <c r="S94" s="239"/>
      <c r="T94" s="239"/>
      <c r="U94" s="239"/>
      <c r="V94" s="239"/>
      <c r="W94" s="239"/>
      <c r="X94" s="239"/>
      <c r="Y94" s="95"/>
      <c r="Z94" s="95"/>
      <c r="AA94" s="95"/>
    </row>
    <row r="95" spans="1:27" s="76" customFormat="1" ht="24" customHeight="1">
      <c r="A95" s="237"/>
      <c r="B95" s="240" t="s">
        <v>24</v>
      </c>
      <c r="C95" s="238"/>
      <c r="D95" s="238"/>
      <c r="E95" s="238" t="s">
        <v>239</v>
      </c>
      <c r="F95" s="238"/>
      <c r="G95" s="238"/>
      <c r="H95" s="238" t="s">
        <v>276</v>
      </c>
      <c r="I95" s="238"/>
      <c r="J95" s="238"/>
      <c r="K95" s="238"/>
      <c r="L95" s="238"/>
      <c r="M95" s="238"/>
      <c r="N95" s="238"/>
      <c r="O95" s="239"/>
      <c r="P95" s="241" t="s">
        <v>619</v>
      </c>
      <c r="Q95" s="239"/>
      <c r="R95" s="239"/>
      <c r="S95" s="239"/>
      <c r="T95" s="239"/>
      <c r="U95" s="239"/>
      <c r="V95" s="239"/>
      <c r="W95" s="239"/>
      <c r="X95" s="239"/>
      <c r="Y95" s="95"/>
      <c r="Z95" s="95"/>
      <c r="AA95" s="95"/>
    </row>
    <row r="96" spans="1:27" s="76" customFormat="1" ht="24" customHeight="1">
      <c r="A96" s="237"/>
      <c r="B96" s="240" t="s">
        <v>25</v>
      </c>
      <c r="C96" s="238"/>
      <c r="D96" s="238"/>
      <c r="E96" s="238" t="s">
        <v>240</v>
      </c>
      <c r="F96" s="238"/>
      <c r="G96" s="238"/>
      <c r="H96" s="238" t="s">
        <v>277</v>
      </c>
      <c r="I96" s="238"/>
      <c r="J96" s="238"/>
      <c r="K96" s="238"/>
      <c r="L96" s="238"/>
      <c r="M96" s="238"/>
      <c r="N96" s="238"/>
      <c r="O96" s="239"/>
      <c r="P96" s="241" t="s">
        <v>620</v>
      </c>
      <c r="Q96" s="239"/>
      <c r="R96" s="239"/>
      <c r="S96" s="239"/>
      <c r="T96" s="239"/>
      <c r="U96" s="239"/>
      <c r="V96" s="239"/>
      <c r="W96" s="239"/>
      <c r="X96" s="239"/>
      <c r="Y96" s="95"/>
      <c r="Z96" s="95"/>
      <c r="AA96" s="95"/>
    </row>
    <row r="97" spans="1:27" s="76" customFormat="1" ht="24" customHeight="1">
      <c r="A97" s="237"/>
      <c r="B97" s="240" t="s">
        <v>26</v>
      </c>
      <c r="C97" s="238"/>
      <c r="D97" s="238"/>
      <c r="E97" s="238" t="s">
        <v>241</v>
      </c>
      <c r="F97" s="238"/>
      <c r="G97" s="238"/>
      <c r="H97" s="238" t="s">
        <v>278</v>
      </c>
      <c r="I97" s="238"/>
      <c r="J97" s="238"/>
      <c r="K97" s="238"/>
      <c r="L97" s="238"/>
      <c r="M97" s="238"/>
      <c r="N97" s="238"/>
      <c r="O97" s="239"/>
      <c r="P97" s="241" t="s">
        <v>621</v>
      </c>
      <c r="Q97" s="239"/>
      <c r="R97" s="239"/>
      <c r="S97" s="239"/>
      <c r="T97" s="239"/>
      <c r="U97" s="239"/>
      <c r="V97" s="239"/>
      <c r="W97" s="239"/>
      <c r="X97" s="239"/>
      <c r="Y97" s="95"/>
      <c r="Z97" s="95"/>
      <c r="AA97" s="95"/>
    </row>
    <row r="98" spans="1:27" s="76" customFormat="1" ht="24" customHeight="1">
      <c r="A98" s="237"/>
      <c r="B98" s="240" t="s">
        <v>27</v>
      </c>
      <c r="C98" s="238"/>
      <c r="D98" s="238"/>
      <c r="E98" s="238" t="s">
        <v>242</v>
      </c>
      <c r="F98" s="238"/>
      <c r="G98" s="238"/>
      <c r="H98" s="238" t="s">
        <v>279</v>
      </c>
      <c r="I98" s="238"/>
      <c r="J98" s="238"/>
      <c r="K98" s="238"/>
      <c r="L98" s="238"/>
      <c r="M98" s="238"/>
      <c r="N98" s="238"/>
      <c r="O98" s="239"/>
      <c r="P98" s="241" t="s">
        <v>622</v>
      </c>
      <c r="Q98" s="239"/>
      <c r="R98" s="239"/>
      <c r="S98" s="239"/>
      <c r="T98" s="239"/>
      <c r="U98" s="239"/>
      <c r="V98" s="239"/>
      <c r="W98" s="239"/>
      <c r="X98" s="239"/>
      <c r="Y98" s="95"/>
      <c r="Z98" s="95"/>
      <c r="AA98" s="95"/>
    </row>
    <row r="99" spans="1:27" s="76" customFormat="1" ht="24" customHeight="1">
      <c r="A99" s="237"/>
      <c r="B99" s="240" t="s">
        <v>28</v>
      </c>
      <c r="C99" s="238"/>
      <c r="D99" s="238"/>
      <c r="E99" s="238" t="s">
        <v>243</v>
      </c>
      <c r="F99" s="238"/>
      <c r="G99" s="238"/>
      <c r="H99" s="238" t="s">
        <v>280</v>
      </c>
      <c r="I99" s="238"/>
      <c r="J99" s="238"/>
      <c r="K99" s="238"/>
      <c r="L99" s="238"/>
      <c r="M99" s="238"/>
      <c r="N99" s="238"/>
      <c r="O99" s="239"/>
      <c r="P99" s="241" t="s">
        <v>623</v>
      </c>
      <c r="Q99" s="239"/>
      <c r="R99" s="239"/>
      <c r="S99" s="239"/>
      <c r="T99" s="239"/>
      <c r="U99" s="239"/>
      <c r="V99" s="239"/>
      <c r="W99" s="239"/>
      <c r="X99" s="239"/>
      <c r="Y99" s="95"/>
      <c r="Z99" s="95"/>
      <c r="AA99" s="95"/>
    </row>
    <row r="100" spans="1:27" s="76" customFormat="1" ht="24" customHeight="1">
      <c r="A100" s="237"/>
      <c r="B100" s="240" t="s">
        <v>29</v>
      </c>
      <c r="C100" s="238"/>
      <c r="D100" s="238"/>
      <c r="E100" s="238" t="s">
        <v>244</v>
      </c>
      <c r="F100" s="238"/>
      <c r="G100" s="238"/>
      <c r="H100" s="238" t="s">
        <v>281</v>
      </c>
      <c r="I100" s="238"/>
      <c r="J100" s="238"/>
      <c r="K100" s="238"/>
      <c r="L100" s="238"/>
      <c r="M100" s="238"/>
      <c r="N100" s="238"/>
      <c r="O100" s="239"/>
      <c r="P100" s="241" t="s">
        <v>624</v>
      </c>
      <c r="Q100" s="239"/>
      <c r="R100" s="239"/>
      <c r="S100" s="239"/>
      <c r="T100" s="239"/>
      <c r="U100" s="239"/>
      <c r="V100" s="239"/>
      <c r="W100" s="239"/>
      <c r="X100" s="239"/>
      <c r="Y100" s="95"/>
      <c r="Z100" s="95"/>
      <c r="AA100" s="95"/>
    </row>
    <row r="101" spans="1:27" s="76" customFormat="1" ht="24" customHeight="1">
      <c r="A101" s="237"/>
      <c r="B101" s="240" t="s">
        <v>30</v>
      </c>
      <c r="C101" s="238"/>
      <c r="D101" s="238"/>
      <c r="E101" s="238" t="s">
        <v>245</v>
      </c>
      <c r="F101" s="238"/>
      <c r="G101" s="238"/>
      <c r="H101" s="238" t="s">
        <v>282</v>
      </c>
      <c r="I101" s="238"/>
      <c r="J101" s="238"/>
      <c r="K101" s="238"/>
      <c r="L101" s="238"/>
      <c r="M101" s="238"/>
      <c r="N101" s="238"/>
      <c r="O101" s="239"/>
      <c r="P101" s="241" t="s">
        <v>625</v>
      </c>
      <c r="Q101" s="239"/>
      <c r="R101" s="239"/>
      <c r="S101" s="239"/>
      <c r="T101" s="239"/>
      <c r="U101" s="239"/>
      <c r="V101" s="239"/>
      <c r="W101" s="239"/>
      <c r="X101" s="239"/>
      <c r="Y101" s="95"/>
      <c r="Z101" s="95"/>
      <c r="AA101" s="95"/>
    </row>
    <row r="102" spans="1:27" s="76" customFormat="1" ht="24" customHeight="1">
      <c r="A102" s="237"/>
      <c r="B102" s="240" t="s">
        <v>31</v>
      </c>
      <c r="C102" s="238"/>
      <c r="D102" s="238"/>
      <c r="E102" s="238" t="s">
        <v>246</v>
      </c>
      <c r="F102" s="238"/>
      <c r="G102" s="238"/>
      <c r="H102" s="238" t="s">
        <v>283</v>
      </c>
      <c r="I102" s="238"/>
      <c r="J102" s="238"/>
      <c r="K102" s="238"/>
      <c r="L102" s="238"/>
      <c r="M102" s="238"/>
      <c r="N102" s="238"/>
      <c r="O102" s="239"/>
      <c r="P102" s="241" t="s">
        <v>626</v>
      </c>
      <c r="Q102" s="239"/>
      <c r="R102" s="239"/>
      <c r="S102" s="239"/>
      <c r="T102" s="239"/>
      <c r="U102" s="239"/>
      <c r="V102" s="239"/>
      <c r="W102" s="239"/>
      <c r="X102" s="239"/>
      <c r="Y102" s="95"/>
      <c r="Z102" s="95"/>
      <c r="AA102" s="95"/>
    </row>
    <row r="103" spans="1:27" s="76" customFormat="1" ht="24" customHeight="1">
      <c r="A103" s="237"/>
      <c r="B103" s="240" t="s">
        <v>32</v>
      </c>
      <c r="C103" s="238"/>
      <c r="D103" s="238"/>
      <c r="E103" s="238" t="s">
        <v>247</v>
      </c>
      <c r="F103" s="238"/>
      <c r="G103" s="238"/>
      <c r="H103" s="238" t="s">
        <v>284</v>
      </c>
      <c r="I103" s="238"/>
      <c r="J103" s="238"/>
      <c r="K103" s="238"/>
      <c r="L103" s="238"/>
      <c r="M103" s="238"/>
      <c r="N103" s="238"/>
      <c r="O103" s="239"/>
      <c r="P103" s="241" t="s">
        <v>616</v>
      </c>
      <c r="Q103" s="239"/>
      <c r="R103" s="239"/>
      <c r="S103" s="239"/>
      <c r="T103" s="239"/>
      <c r="U103" s="239"/>
      <c r="V103" s="239"/>
      <c r="W103" s="239"/>
      <c r="X103" s="239"/>
      <c r="Y103" s="95"/>
      <c r="Z103" s="95"/>
      <c r="AA103" s="95"/>
    </row>
    <row r="104" spans="1:27" s="76" customFormat="1" ht="24" customHeight="1">
      <c r="A104" s="237"/>
      <c r="B104" s="240" t="s">
        <v>33</v>
      </c>
      <c r="C104" s="238"/>
      <c r="D104" s="238"/>
      <c r="E104" s="238" t="s">
        <v>248</v>
      </c>
      <c r="F104" s="238"/>
      <c r="G104" s="238"/>
      <c r="H104" s="238" t="s">
        <v>285</v>
      </c>
      <c r="I104" s="238"/>
      <c r="J104" s="238"/>
      <c r="K104" s="238"/>
      <c r="L104" s="238"/>
      <c r="M104" s="238"/>
      <c r="N104" s="238"/>
      <c r="O104" s="239"/>
      <c r="P104" s="241" t="s">
        <v>627</v>
      </c>
      <c r="Q104" s="239"/>
      <c r="R104" s="239"/>
      <c r="S104" s="239"/>
      <c r="T104" s="239"/>
      <c r="U104" s="239"/>
      <c r="V104" s="239"/>
      <c r="W104" s="239"/>
      <c r="X104" s="239"/>
      <c r="Y104" s="95"/>
      <c r="Z104" s="95"/>
      <c r="AA104" s="95"/>
    </row>
    <row r="105" spans="1:27" s="76" customFormat="1" ht="24" customHeight="1">
      <c r="A105" s="237"/>
      <c r="B105" s="240" t="s">
        <v>34</v>
      </c>
      <c r="C105" s="238"/>
      <c r="D105" s="238"/>
      <c r="E105" s="238" t="s">
        <v>249</v>
      </c>
      <c r="F105" s="238"/>
      <c r="G105" s="238"/>
      <c r="H105" s="238" t="s">
        <v>286</v>
      </c>
      <c r="I105" s="238"/>
      <c r="J105" s="238"/>
      <c r="K105" s="238"/>
      <c r="L105" s="238"/>
      <c r="M105" s="238"/>
      <c r="N105" s="238"/>
      <c r="O105" s="239"/>
      <c r="P105" s="241" t="s">
        <v>628</v>
      </c>
      <c r="Q105" s="239"/>
      <c r="R105" s="239"/>
      <c r="S105" s="239"/>
      <c r="T105" s="239"/>
      <c r="U105" s="239"/>
      <c r="V105" s="239"/>
      <c r="W105" s="239"/>
      <c r="X105" s="239"/>
      <c r="Y105" s="95"/>
      <c r="Z105" s="95"/>
      <c r="AA105" s="95"/>
    </row>
    <row r="106" spans="1:27" s="76" customFormat="1" ht="24" customHeight="1">
      <c r="A106" s="237"/>
      <c r="B106" s="240" t="s">
        <v>35</v>
      </c>
      <c r="C106" s="238"/>
      <c r="D106" s="238"/>
      <c r="E106" s="238" t="s">
        <v>250</v>
      </c>
      <c r="F106" s="238"/>
      <c r="G106" s="238"/>
      <c r="H106" s="238" t="s">
        <v>287</v>
      </c>
      <c r="I106" s="238"/>
      <c r="J106" s="238"/>
      <c r="K106" s="238"/>
      <c r="L106" s="238"/>
      <c r="M106" s="238"/>
      <c r="N106" s="238"/>
      <c r="O106" s="239"/>
      <c r="P106" s="241" t="s">
        <v>629</v>
      </c>
      <c r="Q106" s="239"/>
      <c r="R106" s="239"/>
      <c r="S106" s="239"/>
      <c r="T106" s="239"/>
      <c r="U106" s="239"/>
      <c r="V106" s="239"/>
      <c r="W106" s="239"/>
      <c r="X106" s="239"/>
      <c r="Y106" s="95"/>
      <c r="Z106" s="95"/>
      <c r="AA106" s="95"/>
    </row>
    <row r="107" spans="1:27" s="76" customFormat="1" ht="24" customHeight="1">
      <c r="A107" s="237"/>
      <c r="B107" s="240" t="s">
        <v>36</v>
      </c>
      <c r="C107" s="238"/>
      <c r="D107" s="238"/>
      <c r="E107" s="238" t="s">
        <v>251</v>
      </c>
      <c r="F107" s="238"/>
      <c r="G107" s="238"/>
      <c r="H107" s="238" t="s">
        <v>288</v>
      </c>
      <c r="I107" s="238"/>
      <c r="J107" s="238"/>
      <c r="K107" s="238"/>
      <c r="L107" s="238"/>
      <c r="M107" s="238"/>
      <c r="N107" s="238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95"/>
      <c r="Z107" s="95"/>
      <c r="AA107" s="95"/>
    </row>
    <row r="108" spans="1:27" s="76" customFormat="1" ht="24" customHeight="1">
      <c r="A108" s="237"/>
      <c r="B108" s="240" t="s">
        <v>37</v>
      </c>
      <c r="C108" s="238"/>
      <c r="D108" s="238"/>
      <c r="E108" s="238" t="s">
        <v>252</v>
      </c>
      <c r="F108" s="238"/>
      <c r="G108" s="238"/>
      <c r="H108" s="238" t="s">
        <v>289</v>
      </c>
      <c r="I108" s="238"/>
      <c r="J108" s="238"/>
      <c r="K108" s="238"/>
      <c r="L108" s="238"/>
      <c r="M108" s="238"/>
      <c r="N108" s="238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95"/>
      <c r="Z108" s="95"/>
      <c r="AA108" s="95"/>
    </row>
    <row r="109" spans="1:27" s="76" customFormat="1" ht="24" customHeight="1">
      <c r="A109" s="237"/>
      <c r="B109" s="240" t="s">
        <v>38</v>
      </c>
      <c r="C109" s="238"/>
      <c r="D109" s="238"/>
      <c r="E109" s="238" t="s">
        <v>253</v>
      </c>
      <c r="F109" s="238"/>
      <c r="G109" s="238"/>
      <c r="H109" s="238" t="s">
        <v>290</v>
      </c>
      <c r="I109" s="238"/>
      <c r="J109" s="238"/>
      <c r="K109" s="238"/>
      <c r="L109" s="238"/>
      <c r="M109" s="238"/>
      <c r="N109" s="238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95"/>
      <c r="Z109" s="95"/>
      <c r="AA109" s="95"/>
    </row>
    <row r="110" spans="1:27" s="76" customFormat="1" ht="24" customHeight="1">
      <c r="A110" s="237"/>
      <c r="B110" s="240" t="s">
        <v>39</v>
      </c>
      <c r="C110" s="238"/>
      <c r="D110" s="238"/>
      <c r="E110" s="238" t="s">
        <v>254</v>
      </c>
      <c r="F110" s="238"/>
      <c r="G110" s="238"/>
      <c r="H110" s="238" t="s">
        <v>291</v>
      </c>
      <c r="I110" s="238"/>
      <c r="J110" s="238"/>
      <c r="K110" s="238"/>
      <c r="L110" s="238"/>
      <c r="M110" s="238"/>
      <c r="N110" s="238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95"/>
      <c r="Z110" s="95"/>
      <c r="AA110" s="95"/>
    </row>
    <row r="111" spans="1:27" s="76" customFormat="1" ht="24" customHeight="1">
      <c r="A111" s="80"/>
      <c r="B111" s="81" t="s">
        <v>40</v>
      </c>
      <c r="E111" s="76" t="s">
        <v>255</v>
      </c>
      <c r="H111" s="77" t="s">
        <v>292</v>
      </c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</row>
    <row r="112" spans="1:27" s="76" customFormat="1" ht="24" customHeight="1">
      <c r="A112" s="80"/>
      <c r="B112" s="81" t="s">
        <v>41</v>
      </c>
      <c r="E112" s="76" t="s">
        <v>256</v>
      </c>
      <c r="H112" s="77" t="s">
        <v>293</v>
      </c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</row>
    <row r="113" spans="1:27" s="76" customFormat="1" ht="24" customHeight="1">
      <c r="A113" s="80"/>
      <c r="B113" s="81" t="s">
        <v>42</v>
      </c>
      <c r="E113" s="76" t="s">
        <v>257</v>
      </c>
      <c r="H113" s="77" t="s">
        <v>294</v>
      </c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</row>
    <row r="114" spans="1:27" s="76" customFormat="1" ht="24" customHeight="1">
      <c r="A114" s="80"/>
      <c r="B114" s="81" t="s">
        <v>43</v>
      </c>
      <c r="E114" s="76" t="s">
        <v>258</v>
      </c>
      <c r="H114" s="77" t="s">
        <v>295</v>
      </c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</row>
    <row r="115" spans="1:27" s="76" customFormat="1" ht="24" customHeight="1">
      <c r="A115" s="80"/>
      <c r="B115" s="81" t="s">
        <v>44</v>
      </c>
      <c r="E115" s="76" t="s">
        <v>259</v>
      </c>
      <c r="H115" s="77" t="s">
        <v>296</v>
      </c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</row>
    <row r="116" spans="1:27" s="76" customFormat="1" ht="24" customHeight="1">
      <c r="A116" s="80"/>
      <c r="B116" s="81" t="s">
        <v>45</v>
      </c>
      <c r="E116" s="76" t="s">
        <v>260</v>
      </c>
      <c r="H116" s="77" t="s">
        <v>297</v>
      </c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</row>
    <row r="117" spans="1:27" s="76" customFormat="1" ht="24" customHeight="1">
      <c r="A117" s="80"/>
      <c r="B117" s="81" t="s">
        <v>46</v>
      </c>
      <c r="E117" s="76" t="s">
        <v>261</v>
      </c>
      <c r="H117" s="77" t="s">
        <v>298</v>
      </c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</row>
    <row r="118" spans="1:27" s="76" customFormat="1" ht="24" customHeight="1">
      <c r="A118" s="80"/>
      <c r="B118" s="81" t="s">
        <v>47</v>
      </c>
      <c r="E118" s="76" t="s">
        <v>262</v>
      </c>
      <c r="H118" s="77" t="s">
        <v>299</v>
      </c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</row>
    <row r="119" spans="1:27" s="76" customFormat="1" ht="24" customHeight="1">
      <c r="A119" s="80"/>
      <c r="B119" s="81" t="s">
        <v>48</v>
      </c>
      <c r="E119" s="76" t="s">
        <v>263</v>
      </c>
      <c r="H119" s="77" t="s">
        <v>300</v>
      </c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</row>
    <row r="120" spans="1:27" s="76" customFormat="1" ht="24" customHeight="1">
      <c r="A120" s="80"/>
      <c r="B120" s="81" t="s">
        <v>49</v>
      </c>
      <c r="E120" s="76" t="s">
        <v>264</v>
      </c>
      <c r="H120" s="77" t="s">
        <v>301</v>
      </c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</row>
    <row r="121" spans="1:27" s="76" customFormat="1" ht="24" customHeight="1">
      <c r="A121" s="80"/>
      <c r="B121" s="81" t="s">
        <v>50</v>
      </c>
      <c r="E121" s="76" t="s">
        <v>265</v>
      </c>
      <c r="H121" s="77" t="s">
        <v>302</v>
      </c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</row>
    <row r="122" spans="1:27" s="76" customFormat="1" ht="24" customHeight="1">
      <c r="A122" s="80"/>
      <c r="B122" s="81" t="s">
        <v>51</v>
      </c>
      <c r="E122" s="76" t="s">
        <v>274</v>
      </c>
      <c r="H122" s="77" t="s">
        <v>303</v>
      </c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</row>
    <row r="123" spans="1:27" s="76" customFormat="1" ht="24" customHeight="1">
      <c r="A123" s="80"/>
      <c r="B123" s="81" t="s">
        <v>52</v>
      </c>
      <c r="E123" s="76" t="s">
        <v>266</v>
      </c>
      <c r="H123" s="77" t="s">
        <v>304</v>
      </c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</row>
    <row r="124" spans="1:27" s="76" customFormat="1" ht="24" customHeight="1">
      <c r="A124" s="80"/>
      <c r="B124" s="81" t="s">
        <v>53</v>
      </c>
      <c r="E124" s="76" t="s">
        <v>267</v>
      </c>
      <c r="H124" s="77" t="s">
        <v>304</v>
      </c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</row>
    <row r="125" spans="1:27" s="76" customFormat="1" ht="24" customHeight="1">
      <c r="A125" s="80"/>
      <c r="B125" s="81" t="s">
        <v>54</v>
      </c>
      <c r="E125" s="76" t="s">
        <v>268</v>
      </c>
      <c r="H125" s="77" t="s">
        <v>305</v>
      </c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</row>
    <row r="126" spans="1:27" s="76" customFormat="1" ht="24" customHeight="1">
      <c r="A126" s="80"/>
      <c r="B126" s="81" t="s">
        <v>55</v>
      </c>
      <c r="E126" s="76" t="s">
        <v>269</v>
      </c>
      <c r="H126" s="77" t="s">
        <v>306</v>
      </c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</row>
    <row r="127" spans="1:27" s="76" customFormat="1" ht="24" customHeight="1">
      <c r="A127" s="80"/>
      <c r="B127" s="81" t="s">
        <v>56</v>
      </c>
      <c r="E127" s="76" t="s">
        <v>270</v>
      </c>
      <c r="H127" s="77" t="s">
        <v>307</v>
      </c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</row>
    <row r="128" spans="1:27" s="76" customFormat="1" ht="24" customHeight="1">
      <c r="A128" s="80"/>
      <c r="B128" s="81" t="s">
        <v>57</v>
      </c>
      <c r="E128" s="76" t="s">
        <v>271</v>
      </c>
      <c r="H128" s="77" t="s">
        <v>308</v>
      </c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</row>
    <row r="129" spans="1:27" s="76" customFormat="1" ht="24" customHeight="1">
      <c r="A129" s="80"/>
      <c r="B129" s="81" t="s">
        <v>58</v>
      </c>
      <c r="E129" s="76" t="s">
        <v>272</v>
      </c>
      <c r="H129" s="77" t="s">
        <v>309</v>
      </c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</row>
    <row r="130" spans="1:27" s="76" customFormat="1" ht="24" customHeight="1">
      <c r="A130" s="80"/>
      <c r="B130" s="81" t="s">
        <v>59</v>
      </c>
      <c r="E130" s="76" t="s">
        <v>273</v>
      </c>
      <c r="H130" s="77" t="s">
        <v>310</v>
      </c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</row>
    <row r="131" spans="1:27" s="76" customFormat="1" ht="24" customHeight="1">
      <c r="A131" s="80"/>
      <c r="B131" s="81" t="s">
        <v>60</v>
      </c>
      <c r="H131" s="77" t="s">
        <v>311</v>
      </c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</row>
    <row r="132" spans="1:27" s="76" customFormat="1" ht="24" customHeight="1">
      <c r="A132" s="80"/>
      <c r="B132" s="81" t="s">
        <v>61</v>
      </c>
      <c r="H132" s="77" t="s">
        <v>312</v>
      </c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</row>
    <row r="133" spans="1:27" s="76" customFormat="1" ht="24" customHeight="1">
      <c r="A133" s="80"/>
      <c r="B133" s="81" t="s">
        <v>62</v>
      </c>
      <c r="H133" s="77" t="s">
        <v>313</v>
      </c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</row>
    <row r="134" spans="1:27" s="76" customFormat="1" ht="24" customHeight="1">
      <c r="A134" s="80"/>
      <c r="B134" s="81" t="s">
        <v>62</v>
      </c>
      <c r="H134" s="77" t="s">
        <v>314</v>
      </c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</row>
    <row r="135" spans="1:27" s="76" customFormat="1" ht="24" customHeight="1">
      <c r="A135" s="80"/>
      <c r="B135" s="81" t="s">
        <v>63</v>
      </c>
      <c r="H135" s="77" t="s">
        <v>315</v>
      </c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</row>
    <row r="136" spans="1:27" s="76" customFormat="1" ht="24" customHeight="1">
      <c r="A136" s="80"/>
      <c r="B136" s="81" t="s">
        <v>64</v>
      </c>
      <c r="H136" s="77" t="s">
        <v>316</v>
      </c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</row>
    <row r="137" spans="1:27" s="76" customFormat="1" ht="24" customHeight="1">
      <c r="A137" s="80"/>
      <c r="B137" s="81" t="s">
        <v>65</v>
      </c>
      <c r="H137" s="77" t="s">
        <v>317</v>
      </c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</row>
    <row r="138" spans="1:27" s="76" customFormat="1" ht="24" customHeight="1">
      <c r="A138" s="80"/>
      <c r="B138" s="81" t="s">
        <v>66</v>
      </c>
      <c r="H138" s="77" t="s">
        <v>318</v>
      </c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</row>
    <row r="139" spans="1:27" s="76" customFormat="1" ht="24" customHeight="1">
      <c r="A139" s="80"/>
      <c r="B139" s="81" t="s">
        <v>67</v>
      </c>
      <c r="H139" s="77" t="s">
        <v>318</v>
      </c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</row>
    <row r="140" spans="1:27" s="76" customFormat="1" ht="24" customHeight="1">
      <c r="A140" s="80"/>
      <c r="B140" s="81" t="s">
        <v>68</v>
      </c>
      <c r="H140" s="77" t="s">
        <v>319</v>
      </c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</row>
    <row r="141" spans="1:27" s="76" customFormat="1" ht="24" customHeight="1">
      <c r="A141" s="80"/>
      <c r="B141" s="81" t="s">
        <v>69</v>
      </c>
      <c r="H141" s="77" t="s">
        <v>320</v>
      </c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</row>
    <row r="142" spans="1:27" s="76" customFormat="1" ht="24" customHeight="1">
      <c r="A142" s="80"/>
      <c r="B142" s="81" t="s">
        <v>70</v>
      </c>
      <c r="H142" s="77" t="s">
        <v>321</v>
      </c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</row>
    <row r="143" spans="1:27" s="76" customFormat="1" ht="24" customHeight="1">
      <c r="A143" s="80"/>
      <c r="B143" s="81" t="s">
        <v>71</v>
      </c>
      <c r="H143" s="77" t="s">
        <v>322</v>
      </c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</row>
    <row r="144" spans="1:27" s="76" customFormat="1" ht="24" customHeight="1">
      <c r="A144" s="80"/>
      <c r="B144" s="81" t="s">
        <v>72</v>
      </c>
      <c r="H144" s="77" t="s">
        <v>322</v>
      </c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</row>
    <row r="145" spans="1:27" s="76" customFormat="1" ht="24" customHeight="1">
      <c r="A145" s="80"/>
      <c r="B145" s="81" t="s">
        <v>73</v>
      </c>
      <c r="H145" s="77" t="s">
        <v>323</v>
      </c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</row>
    <row r="146" spans="1:27" s="76" customFormat="1" ht="24" customHeight="1">
      <c r="A146" s="80"/>
      <c r="B146" s="81" t="s">
        <v>74</v>
      </c>
      <c r="H146" s="77" t="s">
        <v>324</v>
      </c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</row>
    <row r="147" spans="1:27" s="76" customFormat="1" ht="24" customHeight="1">
      <c r="A147" s="80"/>
      <c r="B147" s="81" t="s">
        <v>75</v>
      </c>
      <c r="H147" s="77" t="s">
        <v>325</v>
      </c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</row>
    <row r="148" spans="1:27" s="76" customFormat="1" ht="24" customHeight="1">
      <c r="A148" s="80"/>
      <c r="B148" s="81" t="s">
        <v>76</v>
      </c>
      <c r="H148" s="77" t="s">
        <v>326</v>
      </c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</row>
    <row r="149" spans="1:27" s="76" customFormat="1" ht="24" customHeight="1">
      <c r="A149" s="80"/>
      <c r="B149" s="81" t="s">
        <v>77</v>
      </c>
      <c r="H149" s="77" t="s">
        <v>327</v>
      </c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</row>
    <row r="150" spans="1:27" s="76" customFormat="1" ht="24" customHeight="1">
      <c r="A150" s="80"/>
      <c r="B150" s="81" t="s">
        <v>78</v>
      </c>
      <c r="H150" s="77" t="s">
        <v>328</v>
      </c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</row>
    <row r="151" spans="1:27" s="76" customFormat="1" ht="24" customHeight="1">
      <c r="A151" s="80"/>
      <c r="B151" s="81" t="s">
        <v>79</v>
      </c>
      <c r="H151" s="77" t="s">
        <v>329</v>
      </c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</row>
    <row r="152" spans="1:27" s="76" customFormat="1" ht="24" customHeight="1">
      <c r="A152" s="80"/>
      <c r="B152" s="81" t="s">
        <v>80</v>
      </c>
      <c r="H152" s="77" t="s">
        <v>330</v>
      </c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</row>
    <row r="153" spans="1:27" s="76" customFormat="1" ht="24" customHeight="1">
      <c r="A153" s="80"/>
      <c r="B153" s="81" t="s">
        <v>81</v>
      </c>
      <c r="H153" s="77" t="s">
        <v>331</v>
      </c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</row>
    <row r="154" spans="1:27" s="76" customFormat="1" ht="24" customHeight="1">
      <c r="A154" s="80"/>
      <c r="B154" s="81" t="s">
        <v>82</v>
      </c>
      <c r="H154" s="77" t="s">
        <v>332</v>
      </c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</row>
    <row r="155" spans="1:27" s="76" customFormat="1" ht="24" customHeight="1">
      <c r="A155" s="80"/>
      <c r="B155" s="81" t="s">
        <v>83</v>
      </c>
      <c r="H155" s="77" t="s">
        <v>333</v>
      </c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</row>
    <row r="156" spans="1:27" s="76" customFormat="1" ht="24" customHeight="1">
      <c r="A156" s="80"/>
      <c r="B156" s="81" t="s">
        <v>84</v>
      </c>
      <c r="H156" s="77" t="s">
        <v>334</v>
      </c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</row>
    <row r="157" spans="1:27" s="76" customFormat="1" ht="24" customHeight="1">
      <c r="A157" s="80"/>
      <c r="B157" s="81" t="s">
        <v>85</v>
      </c>
      <c r="H157" s="77" t="s">
        <v>335</v>
      </c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</row>
    <row r="158" spans="1:27" s="76" customFormat="1" ht="24" customHeight="1">
      <c r="A158" s="80"/>
      <c r="B158" s="81" t="s">
        <v>86</v>
      </c>
      <c r="H158" s="77" t="s">
        <v>336</v>
      </c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s="76" customFormat="1" ht="24" customHeight="1">
      <c r="A159" s="80"/>
      <c r="B159" s="81" t="s">
        <v>87</v>
      </c>
      <c r="H159" s="77" t="s">
        <v>337</v>
      </c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</row>
    <row r="160" spans="1:27" s="76" customFormat="1" ht="24" customHeight="1">
      <c r="A160" s="80"/>
      <c r="B160" s="81" t="s">
        <v>88</v>
      </c>
      <c r="H160" s="77" t="s">
        <v>337</v>
      </c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</row>
    <row r="161" spans="1:27" s="76" customFormat="1" ht="24" customHeight="1">
      <c r="A161" s="80"/>
      <c r="B161" s="81" t="s">
        <v>89</v>
      </c>
      <c r="H161" s="77" t="s">
        <v>337</v>
      </c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</row>
    <row r="162" spans="1:27" s="76" customFormat="1" ht="24" customHeight="1">
      <c r="A162" s="80"/>
      <c r="B162" s="81" t="s">
        <v>90</v>
      </c>
      <c r="H162" s="77" t="s">
        <v>338</v>
      </c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</row>
    <row r="163" spans="1:27" s="76" customFormat="1" ht="24" customHeight="1">
      <c r="A163" s="80"/>
      <c r="B163" s="81" t="s">
        <v>91</v>
      </c>
      <c r="H163" s="77" t="s">
        <v>339</v>
      </c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</row>
    <row r="164" spans="1:27" s="76" customFormat="1" ht="24" customHeight="1">
      <c r="A164" s="80"/>
      <c r="B164" s="81" t="s">
        <v>92</v>
      </c>
      <c r="H164" s="77" t="s">
        <v>340</v>
      </c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</row>
    <row r="165" spans="1:27" s="76" customFormat="1" ht="24" customHeight="1">
      <c r="A165" s="80"/>
      <c r="B165" s="81" t="s">
        <v>93</v>
      </c>
      <c r="H165" s="77" t="s">
        <v>341</v>
      </c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</row>
    <row r="166" spans="1:27" s="76" customFormat="1" ht="24" customHeight="1">
      <c r="A166" s="80"/>
      <c r="B166" s="81" t="s">
        <v>94</v>
      </c>
      <c r="H166" s="77" t="s">
        <v>342</v>
      </c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</row>
    <row r="167" spans="1:27" s="76" customFormat="1" ht="24" customHeight="1">
      <c r="A167" s="80"/>
      <c r="B167" s="81" t="s">
        <v>95</v>
      </c>
      <c r="H167" s="77" t="s">
        <v>343</v>
      </c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</row>
    <row r="168" spans="1:27" s="76" customFormat="1" ht="24" customHeight="1">
      <c r="A168" s="80"/>
      <c r="B168" s="81" t="s">
        <v>96</v>
      </c>
      <c r="H168" s="77" t="s">
        <v>344</v>
      </c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</row>
    <row r="169" spans="1:27" s="76" customFormat="1" ht="24" customHeight="1">
      <c r="A169" s="80"/>
      <c r="B169" s="81" t="s">
        <v>97</v>
      </c>
      <c r="H169" s="77" t="s">
        <v>345</v>
      </c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</row>
    <row r="170" spans="1:27" s="76" customFormat="1" ht="24" customHeight="1">
      <c r="A170" s="80"/>
      <c r="B170" s="81" t="s">
        <v>98</v>
      </c>
      <c r="H170" s="77" t="s">
        <v>346</v>
      </c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</row>
    <row r="171" spans="1:27" s="76" customFormat="1" ht="24" customHeight="1">
      <c r="A171" s="80"/>
      <c r="B171" s="81" t="s">
        <v>99</v>
      </c>
      <c r="H171" s="77" t="s">
        <v>346</v>
      </c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</row>
    <row r="172" spans="1:27" s="76" customFormat="1" ht="24" customHeight="1">
      <c r="A172" s="80"/>
      <c r="B172" s="81" t="s">
        <v>100</v>
      </c>
      <c r="H172" s="77" t="s">
        <v>347</v>
      </c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</row>
    <row r="173" spans="1:27" s="76" customFormat="1" ht="24" customHeight="1">
      <c r="A173" s="80"/>
      <c r="B173" s="81" t="s">
        <v>101</v>
      </c>
      <c r="H173" s="77" t="s">
        <v>348</v>
      </c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</row>
    <row r="174" spans="1:27" s="76" customFormat="1" ht="24" customHeight="1">
      <c r="A174" s="80"/>
      <c r="B174" s="81" t="s">
        <v>102</v>
      </c>
      <c r="H174" s="77" t="s">
        <v>349</v>
      </c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</row>
    <row r="175" spans="1:27" s="76" customFormat="1" ht="24" customHeight="1">
      <c r="A175" s="80"/>
      <c r="B175" s="81" t="s">
        <v>103</v>
      </c>
      <c r="H175" s="77" t="s">
        <v>350</v>
      </c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</row>
    <row r="176" spans="1:27" s="76" customFormat="1" ht="24" customHeight="1">
      <c r="A176" s="80"/>
      <c r="B176" s="81" t="s">
        <v>104</v>
      </c>
      <c r="H176" s="77" t="s">
        <v>351</v>
      </c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</row>
    <row r="177" spans="1:27" s="76" customFormat="1" ht="24" customHeight="1">
      <c r="A177" s="80"/>
      <c r="B177" s="81" t="s">
        <v>105</v>
      </c>
      <c r="H177" s="77" t="s">
        <v>352</v>
      </c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</row>
    <row r="178" spans="1:27" s="76" customFormat="1" ht="24" customHeight="1">
      <c r="A178" s="80"/>
      <c r="B178" s="81" t="s">
        <v>106</v>
      </c>
      <c r="H178" s="77" t="s">
        <v>353</v>
      </c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</row>
    <row r="179" spans="1:27" s="76" customFormat="1" ht="24" customHeight="1">
      <c r="A179" s="80"/>
      <c r="B179" s="81" t="s">
        <v>107</v>
      </c>
      <c r="H179" s="77" t="s">
        <v>354</v>
      </c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</row>
    <row r="180" spans="1:27" s="76" customFormat="1" ht="24" customHeight="1">
      <c r="A180" s="80"/>
      <c r="B180" s="81" t="s">
        <v>108</v>
      </c>
      <c r="H180" s="77" t="s">
        <v>355</v>
      </c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</row>
    <row r="181" spans="1:27" s="76" customFormat="1" ht="24" customHeight="1">
      <c r="A181" s="80"/>
      <c r="B181" s="81" t="s">
        <v>109</v>
      </c>
      <c r="H181" s="77" t="s">
        <v>356</v>
      </c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</row>
    <row r="182" spans="1:27" s="76" customFormat="1" ht="24" customHeight="1">
      <c r="A182" s="80"/>
      <c r="B182" s="81" t="s">
        <v>110</v>
      </c>
      <c r="H182" s="77" t="s">
        <v>357</v>
      </c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</row>
    <row r="183" spans="1:27" s="76" customFormat="1" ht="24" customHeight="1">
      <c r="A183" s="80"/>
      <c r="B183" s="81" t="s">
        <v>111</v>
      </c>
      <c r="H183" s="77" t="s">
        <v>358</v>
      </c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</row>
    <row r="184" spans="1:27" s="76" customFormat="1" ht="24" customHeight="1">
      <c r="A184" s="80"/>
      <c r="B184" s="81" t="s">
        <v>112</v>
      </c>
      <c r="H184" s="77" t="s">
        <v>359</v>
      </c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</row>
    <row r="185" spans="1:27" s="76" customFormat="1" ht="24" customHeight="1">
      <c r="A185" s="80"/>
      <c r="B185" s="81" t="s">
        <v>113</v>
      </c>
      <c r="H185" s="77" t="s">
        <v>360</v>
      </c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</row>
    <row r="186" spans="1:27" s="76" customFormat="1" ht="24" customHeight="1">
      <c r="A186" s="80"/>
      <c r="B186" s="81" t="s">
        <v>114</v>
      </c>
      <c r="H186" s="77" t="s">
        <v>361</v>
      </c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</row>
    <row r="187" spans="1:27" s="76" customFormat="1" ht="24" customHeight="1">
      <c r="A187" s="80"/>
      <c r="B187" s="81" t="s">
        <v>115</v>
      </c>
      <c r="H187" s="77" t="s">
        <v>362</v>
      </c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</row>
    <row r="188" spans="1:27" s="76" customFormat="1" ht="24" customHeight="1">
      <c r="A188" s="80"/>
      <c r="B188" s="81" t="s">
        <v>116</v>
      </c>
      <c r="H188" s="77" t="s">
        <v>363</v>
      </c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</row>
    <row r="189" spans="1:27" s="76" customFormat="1" ht="24" customHeight="1">
      <c r="A189" s="80"/>
      <c r="B189" s="81" t="s">
        <v>117</v>
      </c>
      <c r="H189" s="77" t="s">
        <v>364</v>
      </c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</row>
    <row r="190" spans="1:27" s="76" customFormat="1" ht="24" customHeight="1">
      <c r="A190" s="80"/>
      <c r="B190" s="81" t="s">
        <v>118</v>
      </c>
      <c r="H190" s="77" t="s">
        <v>365</v>
      </c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</row>
    <row r="191" spans="1:27" s="76" customFormat="1" ht="24" customHeight="1">
      <c r="A191" s="80"/>
      <c r="B191" s="81" t="s">
        <v>119</v>
      </c>
      <c r="H191" s="77" t="s">
        <v>366</v>
      </c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</row>
    <row r="192" spans="1:27" s="76" customFormat="1" ht="24" customHeight="1">
      <c r="A192" s="80"/>
      <c r="B192" s="81" t="s">
        <v>120</v>
      </c>
      <c r="H192" s="77" t="s">
        <v>367</v>
      </c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</row>
    <row r="193" spans="1:27" s="76" customFormat="1" ht="24" customHeight="1">
      <c r="A193" s="80"/>
      <c r="B193" s="81" t="s">
        <v>121</v>
      </c>
      <c r="H193" s="77" t="s">
        <v>368</v>
      </c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</row>
    <row r="194" spans="1:27" s="76" customFormat="1" ht="24" customHeight="1">
      <c r="A194" s="80"/>
      <c r="B194" s="81" t="s">
        <v>122</v>
      </c>
      <c r="H194" s="77" t="s">
        <v>369</v>
      </c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</row>
    <row r="195" spans="1:27" s="76" customFormat="1" ht="24" customHeight="1">
      <c r="A195" s="80"/>
      <c r="B195" s="81" t="s">
        <v>123</v>
      </c>
      <c r="H195" s="77" t="s">
        <v>370</v>
      </c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</row>
    <row r="196" spans="1:27" s="76" customFormat="1" ht="24" customHeight="1">
      <c r="A196" s="80"/>
      <c r="B196" s="81" t="s">
        <v>124</v>
      </c>
      <c r="H196" s="77" t="s">
        <v>371</v>
      </c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</row>
    <row r="197" spans="1:27" s="76" customFormat="1" ht="24" customHeight="1">
      <c r="A197" s="80"/>
      <c r="B197" s="81" t="s">
        <v>125</v>
      </c>
      <c r="H197" s="77" t="s">
        <v>372</v>
      </c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</row>
    <row r="198" spans="1:27" s="76" customFormat="1" ht="24" customHeight="1">
      <c r="A198" s="80"/>
      <c r="B198" s="81" t="s">
        <v>126</v>
      </c>
      <c r="H198" s="77" t="s">
        <v>373</v>
      </c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</row>
    <row r="199" spans="1:27" s="76" customFormat="1" ht="24" customHeight="1">
      <c r="A199" s="80"/>
      <c r="B199" s="81" t="s">
        <v>127</v>
      </c>
      <c r="H199" s="77" t="s">
        <v>374</v>
      </c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</row>
    <row r="200" spans="1:27" s="76" customFormat="1" ht="24" customHeight="1">
      <c r="A200" s="80"/>
      <c r="B200" s="81" t="s">
        <v>128</v>
      </c>
      <c r="H200" s="77" t="s">
        <v>375</v>
      </c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</row>
    <row r="201" spans="1:27" s="76" customFormat="1" ht="24" customHeight="1">
      <c r="A201" s="80"/>
      <c r="B201" s="81" t="s">
        <v>129</v>
      </c>
      <c r="H201" s="77" t="s">
        <v>376</v>
      </c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</row>
    <row r="202" spans="1:27" s="76" customFormat="1" ht="24" customHeight="1">
      <c r="A202" s="80"/>
      <c r="B202" s="81" t="s">
        <v>130</v>
      </c>
      <c r="H202" s="77" t="s">
        <v>377</v>
      </c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</row>
    <row r="203" spans="1:27" s="76" customFormat="1" ht="24" customHeight="1">
      <c r="A203" s="80"/>
      <c r="B203" s="81" t="s">
        <v>131</v>
      </c>
      <c r="H203" s="77" t="s">
        <v>378</v>
      </c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</row>
    <row r="204" spans="1:27" s="76" customFormat="1" ht="24" customHeight="1">
      <c r="A204" s="80"/>
      <c r="B204" s="81" t="s">
        <v>132</v>
      </c>
      <c r="H204" s="77" t="s">
        <v>379</v>
      </c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</row>
    <row r="205" spans="1:27" s="76" customFormat="1" ht="24" customHeight="1">
      <c r="A205" s="80"/>
      <c r="B205" s="81" t="s">
        <v>133</v>
      </c>
      <c r="H205" s="77" t="s">
        <v>380</v>
      </c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</row>
    <row r="206" spans="1:27" s="76" customFormat="1" ht="24" customHeight="1">
      <c r="A206" s="80"/>
      <c r="B206" s="81" t="s">
        <v>134</v>
      </c>
      <c r="H206" s="77" t="s">
        <v>381</v>
      </c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</row>
    <row r="207" spans="1:27" s="76" customFormat="1" ht="24" customHeight="1">
      <c r="A207" s="80"/>
      <c r="B207" s="81" t="s">
        <v>135</v>
      </c>
      <c r="H207" s="77" t="s">
        <v>382</v>
      </c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</row>
    <row r="208" spans="1:27" s="76" customFormat="1" ht="24" customHeight="1">
      <c r="A208" s="80"/>
      <c r="B208" s="81" t="s">
        <v>136</v>
      </c>
      <c r="H208" s="77" t="s">
        <v>383</v>
      </c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</row>
    <row r="209" spans="1:27" s="76" customFormat="1" ht="24" customHeight="1">
      <c r="A209" s="80"/>
      <c r="B209" s="81" t="s">
        <v>137</v>
      </c>
      <c r="H209" s="77" t="s">
        <v>384</v>
      </c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</row>
    <row r="210" spans="1:27" s="76" customFormat="1" ht="24" customHeight="1">
      <c r="A210" s="80"/>
      <c r="B210" s="81" t="s">
        <v>138</v>
      </c>
      <c r="H210" s="77" t="s">
        <v>385</v>
      </c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</row>
    <row r="211" spans="1:27" s="76" customFormat="1" ht="24" customHeight="1">
      <c r="A211" s="80"/>
      <c r="B211" s="81" t="s">
        <v>139</v>
      </c>
      <c r="H211" s="77" t="s">
        <v>386</v>
      </c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</row>
    <row r="212" spans="1:27" s="76" customFormat="1" ht="24" customHeight="1">
      <c r="A212" s="80"/>
      <c r="B212" s="81" t="s">
        <v>140</v>
      </c>
      <c r="H212" s="77" t="s">
        <v>387</v>
      </c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</row>
    <row r="213" spans="1:27" s="76" customFormat="1" ht="24" customHeight="1">
      <c r="A213" s="80"/>
      <c r="B213" s="81" t="s">
        <v>141</v>
      </c>
      <c r="H213" s="77" t="s">
        <v>388</v>
      </c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</row>
    <row r="214" spans="1:27" s="76" customFormat="1" ht="24" customHeight="1">
      <c r="A214" s="80"/>
      <c r="B214" s="81" t="s">
        <v>142</v>
      </c>
      <c r="H214" s="77" t="s">
        <v>389</v>
      </c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</row>
    <row r="215" spans="1:27" s="76" customFormat="1" ht="24" customHeight="1">
      <c r="A215" s="80"/>
      <c r="B215" s="81" t="s">
        <v>143</v>
      </c>
      <c r="H215" s="77" t="s">
        <v>390</v>
      </c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</row>
    <row r="216" spans="1:27" s="76" customFormat="1" ht="24" customHeight="1">
      <c r="A216" s="80"/>
      <c r="B216" s="81" t="s">
        <v>144</v>
      </c>
      <c r="H216" s="77" t="s">
        <v>391</v>
      </c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</row>
    <row r="217" spans="1:27" s="76" customFormat="1" ht="24" customHeight="1">
      <c r="A217" s="80"/>
      <c r="B217" s="81" t="s">
        <v>145</v>
      </c>
      <c r="H217" s="77" t="s">
        <v>392</v>
      </c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</row>
    <row r="218" spans="1:27" s="76" customFormat="1" ht="24" customHeight="1">
      <c r="A218" s="80"/>
      <c r="B218" s="81" t="s">
        <v>146</v>
      </c>
      <c r="H218" s="77" t="s">
        <v>393</v>
      </c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</row>
    <row r="219" spans="1:27" s="76" customFormat="1" ht="24" customHeight="1">
      <c r="A219" s="80"/>
      <c r="B219" s="81" t="s">
        <v>147</v>
      </c>
      <c r="H219" s="77" t="s">
        <v>394</v>
      </c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</row>
    <row r="220" spans="1:27" s="76" customFormat="1" ht="24" customHeight="1">
      <c r="A220" s="80"/>
      <c r="B220" s="81" t="s">
        <v>148</v>
      </c>
      <c r="H220" s="77" t="s">
        <v>395</v>
      </c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</row>
    <row r="221" spans="1:27" s="76" customFormat="1" ht="24" customHeight="1">
      <c r="A221" s="80"/>
      <c r="B221" s="81" t="s">
        <v>149</v>
      </c>
      <c r="H221" s="77" t="s">
        <v>395</v>
      </c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</row>
    <row r="222" spans="1:27" s="76" customFormat="1" ht="24" customHeight="1">
      <c r="A222" s="80"/>
      <c r="B222" s="81" t="s">
        <v>150</v>
      </c>
      <c r="H222" s="77" t="s">
        <v>396</v>
      </c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</row>
    <row r="223" spans="1:27" s="76" customFormat="1" ht="24" customHeight="1">
      <c r="A223" s="80"/>
      <c r="B223" s="81" t="s">
        <v>151</v>
      </c>
      <c r="H223" s="77" t="s">
        <v>397</v>
      </c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</row>
    <row r="224" spans="1:27" s="76" customFormat="1" ht="24" customHeight="1">
      <c r="A224" s="80"/>
      <c r="B224" s="81" t="s">
        <v>152</v>
      </c>
      <c r="H224" s="77" t="s">
        <v>398</v>
      </c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</row>
    <row r="225" spans="1:27" s="76" customFormat="1" ht="24" customHeight="1">
      <c r="A225" s="80"/>
      <c r="B225" s="81" t="s">
        <v>153</v>
      </c>
      <c r="H225" s="77" t="s">
        <v>399</v>
      </c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</row>
    <row r="226" spans="1:27" s="76" customFormat="1" ht="24" customHeight="1">
      <c r="A226" s="80"/>
      <c r="B226" s="81" t="s">
        <v>154</v>
      </c>
      <c r="H226" s="77" t="s">
        <v>400</v>
      </c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</row>
    <row r="227" spans="1:27" s="76" customFormat="1" ht="24" customHeight="1">
      <c r="A227" s="80"/>
      <c r="B227" s="81" t="s">
        <v>155</v>
      </c>
      <c r="H227" s="77" t="s">
        <v>401</v>
      </c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</row>
    <row r="228" spans="1:27" s="76" customFormat="1" ht="24" customHeight="1">
      <c r="A228" s="80"/>
      <c r="B228" s="82" t="s">
        <v>631</v>
      </c>
      <c r="H228" s="77" t="s">
        <v>402</v>
      </c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</row>
    <row r="229" spans="1:27" s="76" customFormat="1" ht="24" customHeight="1">
      <c r="A229" s="80"/>
      <c r="B229" s="81" t="s">
        <v>156</v>
      </c>
      <c r="H229" s="77" t="s">
        <v>403</v>
      </c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</row>
    <row r="230" spans="1:27" s="76" customFormat="1" ht="24" customHeight="1">
      <c r="A230" s="80"/>
      <c r="B230" s="81" t="s">
        <v>157</v>
      </c>
      <c r="H230" s="77" t="s">
        <v>404</v>
      </c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</row>
    <row r="231" spans="1:27" s="76" customFormat="1" ht="24" customHeight="1">
      <c r="A231" s="80"/>
      <c r="B231" s="81" t="s">
        <v>158</v>
      </c>
      <c r="H231" s="77" t="s">
        <v>405</v>
      </c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</row>
    <row r="232" spans="1:27" s="76" customFormat="1" ht="24" customHeight="1">
      <c r="A232" s="80"/>
      <c r="B232" s="81" t="s">
        <v>159</v>
      </c>
      <c r="H232" s="77" t="s">
        <v>406</v>
      </c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</row>
    <row r="233" spans="1:27" s="76" customFormat="1" ht="24" customHeight="1">
      <c r="A233" s="80"/>
      <c r="B233" s="81" t="s">
        <v>160</v>
      </c>
      <c r="H233" s="77" t="s">
        <v>407</v>
      </c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</row>
    <row r="234" spans="1:27" s="76" customFormat="1" ht="24" customHeight="1">
      <c r="A234" s="80"/>
      <c r="B234" s="81" t="s">
        <v>161</v>
      </c>
      <c r="H234" s="77" t="s">
        <v>408</v>
      </c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</row>
    <row r="235" spans="1:27" s="76" customFormat="1" ht="24" customHeight="1">
      <c r="A235" s="80"/>
      <c r="B235" s="81" t="s">
        <v>162</v>
      </c>
      <c r="H235" s="77" t="s">
        <v>409</v>
      </c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</row>
    <row r="236" spans="1:27" s="76" customFormat="1" ht="24" customHeight="1">
      <c r="A236" s="80"/>
      <c r="B236" s="81" t="s">
        <v>163</v>
      </c>
      <c r="H236" s="77" t="s">
        <v>410</v>
      </c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</row>
    <row r="237" spans="1:27" s="76" customFormat="1" ht="24" customHeight="1">
      <c r="A237" s="80"/>
      <c r="B237" s="81" t="s">
        <v>164</v>
      </c>
      <c r="H237" s="77" t="s">
        <v>411</v>
      </c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</row>
    <row r="238" spans="1:27" s="76" customFormat="1" ht="24" customHeight="1">
      <c r="A238" s="80"/>
      <c r="B238" s="81" t="s">
        <v>165</v>
      </c>
      <c r="H238" s="77" t="s">
        <v>412</v>
      </c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</row>
    <row r="239" spans="1:27" s="76" customFormat="1" ht="24" customHeight="1">
      <c r="A239" s="80"/>
      <c r="B239" s="81" t="s">
        <v>166</v>
      </c>
      <c r="H239" s="77" t="s">
        <v>413</v>
      </c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</row>
    <row r="240" spans="1:27" s="76" customFormat="1" ht="24" customHeight="1">
      <c r="A240" s="80"/>
      <c r="B240" s="81" t="s">
        <v>167</v>
      </c>
      <c r="H240" s="77" t="s">
        <v>414</v>
      </c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</row>
    <row r="241" spans="1:27" s="76" customFormat="1" ht="24" customHeight="1">
      <c r="A241" s="80"/>
      <c r="B241" s="81" t="s">
        <v>168</v>
      </c>
      <c r="H241" s="77" t="s">
        <v>415</v>
      </c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</row>
    <row r="242" spans="1:27" s="76" customFormat="1" ht="24" customHeight="1">
      <c r="A242" s="80"/>
      <c r="B242" s="81" t="s">
        <v>169</v>
      </c>
      <c r="H242" s="77" t="s">
        <v>416</v>
      </c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</row>
    <row r="243" spans="1:27" s="76" customFormat="1" ht="24" customHeight="1">
      <c r="A243" s="80"/>
      <c r="B243" s="81" t="s">
        <v>170</v>
      </c>
      <c r="H243" s="77" t="s">
        <v>417</v>
      </c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</row>
    <row r="244" spans="1:27" s="76" customFormat="1" ht="24" customHeight="1">
      <c r="A244" s="80"/>
      <c r="B244" s="81" t="s">
        <v>171</v>
      </c>
      <c r="H244" s="77" t="s">
        <v>418</v>
      </c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</row>
    <row r="245" spans="1:27" s="76" customFormat="1" ht="24" customHeight="1">
      <c r="A245" s="80"/>
      <c r="B245" s="81" t="s">
        <v>172</v>
      </c>
      <c r="H245" s="77" t="s">
        <v>419</v>
      </c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</row>
    <row r="246" spans="1:27" s="76" customFormat="1" ht="24" customHeight="1">
      <c r="A246" s="80"/>
      <c r="B246" s="81" t="s">
        <v>173</v>
      </c>
      <c r="H246" s="77" t="s">
        <v>419</v>
      </c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</row>
    <row r="247" spans="1:27" s="76" customFormat="1" ht="24" customHeight="1">
      <c r="A247" s="80"/>
      <c r="B247" s="81" t="s">
        <v>174</v>
      </c>
      <c r="H247" s="77" t="s">
        <v>419</v>
      </c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</row>
    <row r="248" spans="1:27" s="76" customFormat="1" ht="24" customHeight="1">
      <c r="A248" s="80"/>
      <c r="B248" s="81" t="s">
        <v>175</v>
      </c>
      <c r="H248" s="77" t="s">
        <v>420</v>
      </c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</row>
    <row r="249" spans="1:27" s="76" customFormat="1" ht="24" customHeight="1">
      <c r="A249" s="80"/>
      <c r="B249" s="81" t="s">
        <v>176</v>
      </c>
      <c r="H249" s="77" t="s">
        <v>421</v>
      </c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</row>
    <row r="250" spans="1:27" s="76" customFormat="1" ht="24" customHeight="1">
      <c r="A250" s="80"/>
      <c r="B250" s="81" t="s">
        <v>177</v>
      </c>
      <c r="H250" s="77" t="s">
        <v>422</v>
      </c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</row>
    <row r="251" spans="1:27" s="76" customFormat="1" ht="24" customHeight="1">
      <c r="A251" s="80"/>
      <c r="B251" s="81" t="s">
        <v>178</v>
      </c>
      <c r="H251" s="77" t="s">
        <v>423</v>
      </c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</row>
    <row r="252" spans="1:27" s="76" customFormat="1" ht="24" customHeight="1">
      <c r="A252" s="80"/>
      <c r="B252" s="81" t="s">
        <v>179</v>
      </c>
      <c r="H252" s="77" t="s">
        <v>424</v>
      </c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</row>
    <row r="253" spans="1:27" s="76" customFormat="1" ht="24" customHeight="1">
      <c r="A253" s="80"/>
      <c r="B253" s="81" t="s">
        <v>180</v>
      </c>
      <c r="H253" s="77" t="s">
        <v>425</v>
      </c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</row>
    <row r="254" spans="1:27" s="76" customFormat="1" ht="24" customHeight="1">
      <c r="A254" s="80"/>
      <c r="B254" s="81" t="s">
        <v>181</v>
      </c>
      <c r="H254" s="77" t="s">
        <v>426</v>
      </c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</row>
    <row r="255" spans="1:27" s="76" customFormat="1" ht="24" customHeight="1">
      <c r="A255" s="80"/>
      <c r="B255" s="81" t="s">
        <v>182</v>
      </c>
      <c r="H255" s="77" t="s">
        <v>427</v>
      </c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</row>
    <row r="256" spans="1:27" s="76" customFormat="1" ht="24" customHeight="1">
      <c r="A256" s="80"/>
      <c r="B256" s="81" t="s">
        <v>183</v>
      </c>
      <c r="H256" s="77" t="s">
        <v>428</v>
      </c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</row>
    <row r="257" spans="1:27" s="76" customFormat="1" ht="24" customHeight="1">
      <c r="A257" s="80"/>
      <c r="B257" s="81" t="s">
        <v>184</v>
      </c>
      <c r="H257" s="77" t="s">
        <v>429</v>
      </c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</row>
    <row r="258" spans="1:27" s="76" customFormat="1" ht="24" customHeight="1">
      <c r="A258" s="80"/>
      <c r="B258" s="81" t="s">
        <v>185</v>
      </c>
      <c r="H258" s="77" t="s">
        <v>430</v>
      </c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</row>
    <row r="259" spans="1:27" s="76" customFormat="1" ht="24" customHeight="1">
      <c r="A259" s="80"/>
      <c r="B259" s="81" t="s">
        <v>186</v>
      </c>
      <c r="H259" s="77" t="s">
        <v>431</v>
      </c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</row>
    <row r="260" spans="1:27" s="76" customFormat="1" ht="24" customHeight="1">
      <c r="A260" s="80"/>
      <c r="B260" s="81" t="s">
        <v>187</v>
      </c>
      <c r="H260" s="77" t="s">
        <v>432</v>
      </c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</row>
    <row r="261" spans="1:27" s="76" customFormat="1" ht="24" customHeight="1">
      <c r="A261" s="80"/>
      <c r="B261" s="81" t="s">
        <v>188</v>
      </c>
      <c r="H261" s="77" t="s">
        <v>433</v>
      </c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</row>
    <row r="262" spans="1:27" s="76" customFormat="1" ht="24" customHeight="1">
      <c r="A262" s="80"/>
      <c r="B262" s="81" t="s">
        <v>189</v>
      </c>
      <c r="H262" s="77" t="s">
        <v>434</v>
      </c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</row>
    <row r="263" spans="1:27" s="76" customFormat="1" ht="24" customHeight="1">
      <c r="A263" s="80"/>
      <c r="B263" s="81" t="s">
        <v>190</v>
      </c>
      <c r="H263" s="77" t="s">
        <v>435</v>
      </c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</row>
    <row r="264" spans="1:27" s="76" customFormat="1" ht="24" customHeight="1">
      <c r="A264" s="80"/>
      <c r="B264" s="81" t="s">
        <v>191</v>
      </c>
      <c r="H264" s="77" t="s">
        <v>436</v>
      </c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</row>
    <row r="265" spans="1:27" s="76" customFormat="1" ht="24" customHeight="1">
      <c r="A265" s="80"/>
      <c r="B265" s="81" t="s">
        <v>192</v>
      </c>
      <c r="H265" s="77" t="s">
        <v>437</v>
      </c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</row>
    <row r="266" spans="1:27" s="76" customFormat="1" ht="24" customHeight="1">
      <c r="A266" s="80"/>
      <c r="B266" s="81" t="s">
        <v>193</v>
      </c>
      <c r="H266" s="77" t="s">
        <v>438</v>
      </c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</row>
    <row r="267" spans="1:27" s="76" customFormat="1" ht="24" customHeight="1">
      <c r="A267" s="80"/>
      <c r="B267" s="81" t="s">
        <v>194</v>
      </c>
      <c r="H267" s="77" t="s">
        <v>438</v>
      </c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</row>
    <row r="268" spans="1:27" s="76" customFormat="1" ht="24" customHeight="1">
      <c r="A268" s="80"/>
      <c r="B268" s="81" t="s">
        <v>195</v>
      </c>
      <c r="H268" s="77" t="s">
        <v>439</v>
      </c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</row>
    <row r="269" spans="1:27" s="76" customFormat="1" ht="24" customHeight="1">
      <c r="A269" s="80"/>
      <c r="B269" s="81" t="s">
        <v>196</v>
      </c>
      <c r="H269" s="77" t="s">
        <v>440</v>
      </c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</row>
    <row r="270" spans="1:27" s="76" customFormat="1" ht="24" customHeight="1">
      <c r="A270" s="80"/>
      <c r="B270" s="81" t="s">
        <v>197</v>
      </c>
      <c r="H270" s="77" t="s">
        <v>441</v>
      </c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</row>
    <row r="271" spans="1:27" s="76" customFormat="1" ht="24" customHeight="1">
      <c r="A271" s="80"/>
      <c r="B271" s="81" t="s">
        <v>198</v>
      </c>
      <c r="H271" s="77" t="s">
        <v>442</v>
      </c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</row>
    <row r="272" spans="1:27" s="76" customFormat="1" ht="24" customHeight="1">
      <c r="A272" s="80"/>
      <c r="B272" s="81" t="s">
        <v>199</v>
      </c>
      <c r="H272" s="77" t="s">
        <v>443</v>
      </c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</row>
    <row r="273" spans="1:27" s="76" customFormat="1" ht="24" customHeight="1">
      <c r="A273" s="80"/>
      <c r="B273" s="81" t="s">
        <v>200</v>
      </c>
      <c r="H273" s="77" t="s">
        <v>444</v>
      </c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</row>
    <row r="274" spans="1:27" s="76" customFormat="1" ht="24" customHeight="1">
      <c r="A274" s="80"/>
      <c r="B274" s="81" t="s">
        <v>201</v>
      </c>
      <c r="H274" s="77" t="s">
        <v>445</v>
      </c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</row>
    <row r="275" spans="1:27" s="76" customFormat="1" ht="24" customHeight="1">
      <c r="A275" s="80"/>
      <c r="B275" s="81" t="s">
        <v>202</v>
      </c>
      <c r="H275" s="77" t="s">
        <v>446</v>
      </c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</row>
    <row r="276" spans="1:27" s="76" customFormat="1" ht="24" customHeight="1">
      <c r="A276" s="80"/>
      <c r="B276" s="81" t="s">
        <v>203</v>
      </c>
      <c r="H276" s="77" t="s">
        <v>447</v>
      </c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</row>
    <row r="277" spans="1:27" s="76" customFormat="1" ht="24" customHeight="1">
      <c r="A277" s="80"/>
      <c r="B277" s="81" t="s">
        <v>204</v>
      </c>
      <c r="H277" s="77" t="s">
        <v>448</v>
      </c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</row>
    <row r="278" spans="1:27" s="76" customFormat="1" ht="24" customHeight="1">
      <c r="A278" s="80"/>
      <c r="B278" s="81" t="s">
        <v>205</v>
      </c>
      <c r="H278" s="77" t="s">
        <v>449</v>
      </c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</row>
    <row r="279" spans="1:27" s="76" customFormat="1" ht="24" customHeight="1">
      <c r="A279" s="80"/>
      <c r="B279" s="81" t="s">
        <v>206</v>
      </c>
      <c r="H279" s="77" t="s">
        <v>450</v>
      </c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</row>
    <row r="280" spans="1:27" s="76" customFormat="1" ht="24" customHeight="1">
      <c r="A280" s="80"/>
      <c r="B280" s="81" t="s">
        <v>207</v>
      </c>
      <c r="H280" s="77" t="s">
        <v>451</v>
      </c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</row>
    <row r="281" spans="1:27" s="76" customFormat="1" ht="24" customHeight="1">
      <c r="A281" s="80"/>
      <c r="B281" s="81" t="s">
        <v>208</v>
      </c>
      <c r="H281" s="77" t="s">
        <v>452</v>
      </c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</row>
    <row r="282" spans="1:27" s="76" customFormat="1" ht="24" customHeight="1">
      <c r="A282" s="80"/>
      <c r="B282" s="81" t="s">
        <v>209</v>
      </c>
      <c r="H282" s="77" t="s">
        <v>453</v>
      </c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</row>
    <row r="283" spans="1:27" s="76" customFormat="1" ht="24" customHeight="1">
      <c r="A283" s="80"/>
      <c r="B283" s="81" t="s">
        <v>210</v>
      </c>
      <c r="H283" s="77" t="s">
        <v>454</v>
      </c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</row>
    <row r="284" spans="1:27" s="76" customFormat="1" ht="24" customHeight="1">
      <c r="A284" s="80"/>
      <c r="B284" s="82" t="s">
        <v>632</v>
      </c>
      <c r="H284" s="77" t="s">
        <v>455</v>
      </c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</row>
    <row r="285" spans="1:27" s="76" customFormat="1" ht="24" customHeight="1">
      <c r="A285" s="80"/>
      <c r="B285" s="81" t="s">
        <v>211</v>
      </c>
      <c r="H285" s="77" t="s">
        <v>456</v>
      </c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</row>
    <row r="286" spans="1:27" s="76" customFormat="1" ht="24" customHeight="1">
      <c r="A286" s="80"/>
      <c r="B286" s="81" t="s">
        <v>212</v>
      </c>
      <c r="H286" s="77" t="s">
        <v>457</v>
      </c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</row>
    <row r="287" spans="1:27" s="76" customFormat="1" ht="24" customHeight="1">
      <c r="A287" s="80"/>
      <c r="B287" s="81" t="s">
        <v>213</v>
      </c>
      <c r="H287" s="77" t="s">
        <v>458</v>
      </c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</row>
    <row r="288" spans="1:27" s="76" customFormat="1" ht="24" customHeight="1">
      <c r="A288" s="80"/>
      <c r="B288" s="81" t="s">
        <v>214</v>
      </c>
      <c r="H288" s="77" t="s">
        <v>459</v>
      </c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</row>
    <row r="289" spans="1:27" s="76" customFormat="1" ht="24" customHeight="1">
      <c r="A289" s="80"/>
      <c r="B289" s="81" t="s">
        <v>215</v>
      </c>
      <c r="H289" s="77" t="s">
        <v>460</v>
      </c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</row>
    <row r="290" spans="1:27" s="76" customFormat="1" ht="24" customHeight="1">
      <c r="A290" s="80"/>
      <c r="B290" s="81" t="s">
        <v>216</v>
      </c>
      <c r="H290" s="77" t="s">
        <v>461</v>
      </c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</row>
    <row r="291" spans="1:27" s="76" customFormat="1" ht="24" customHeight="1">
      <c r="A291" s="80"/>
      <c r="B291" s="81" t="s">
        <v>217</v>
      </c>
      <c r="H291" s="77" t="s">
        <v>462</v>
      </c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</row>
    <row r="292" spans="1:27" s="76" customFormat="1" ht="24" customHeight="1">
      <c r="A292" s="80"/>
      <c r="B292" s="81" t="s">
        <v>218</v>
      </c>
      <c r="H292" s="77" t="s">
        <v>463</v>
      </c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</row>
    <row r="293" spans="1:27" s="76" customFormat="1" ht="24" customHeight="1">
      <c r="A293" s="80"/>
      <c r="B293" s="81" t="s">
        <v>219</v>
      </c>
      <c r="H293" s="77" t="s">
        <v>464</v>
      </c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</row>
    <row r="294" spans="1:27" s="76" customFormat="1" ht="24" customHeight="1">
      <c r="A294" s="80"/>
      <c r="B294" s="81" t="s">
        <v>220</v>
      </c>
      <c r="H294" s="77" t="s">
        <v>465</v>
      </c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</row>
    <row r="295" spans="1:27" s="76" customFormat="1" ht="24" customHeight="1">
      <c r="A295" s="80"/>
      <c r="B295" s="81" t="s">
        <v>221</v>
      </c>
      <c r="H295" s="77" t="s">
        <v>466</v>
      </c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</row>
    <row r="296" spans="1:27" s="76" customFormat="1" ht="24" customHeight="1">
      <c r="A296" s="80"/>
      <c r="B296" s="81" t="s">
        <v>222</v>
      </c>
      <c r="H296" s="77" t="s">
        <v>467</v>
      </c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</row>
    <row r="297" spans="1:27" s="76" customFormat="1" ht="24" customHeight="1">
      <c r="A297" s="80"/>
      <c r="B297" s="81" t="s">
        <v>223</v>
      </c>
      <c r="H297" s="77" t="s">
        <v>468</v>
      </c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</row>
    <row r="298" spans="1:27" s="76" customFormat="1" ht="24" customHeight="1">
      <c r="A298" s="80"/>
      <c r="B298" s="81" t="s">
        <v>224</v>
      </c>
      <c r="H298" s="77" t="s">
        <v>469</v>
      </c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95"/>
    </row>
    <row r="299" spans="1:27" s="76" customFormat="1" ht="24" customHeight="1">
      <c r="A299" s="80"/>
      <c r="B299" s="82" t="s">
        <v>633</v>
      </c>
      <c r="H299" s="77" t="s">
        <v>470</v>
      </c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</row>
    <row r="300" spans="1:27" s="76" customFormat="1" ht="24" customHeight="1">
      <c r="A300" s="80"/>
      <c r="B300" s="81" t="s">
        <v>225</v>
      </c>
      <c r="H300" s="77" t="s">
        <v>471</v>
      </c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</row>
    <row r="301" spans="1:27" s="76" customFormat="1" ht="24" customHeight="1">
      <c r="A301" s="80"/>
      <c r="B301" s="81" t="s">
        <v>226</v>
      </c>
      <c r="H301" s="77" t="s">
        <v>472</v>
      </c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</row>
    <row r="302" spans="1:27" s="76" customFormat="1" ht="24" customHeight="1">
      <c r="A302" s="80"/>
      <c r="B302" s="81" t="s">
        <v>227</v>
      </c>
      <c r="H302" s="77" t="s">
        <v>473</v>
      </c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</row>
    <row r="303" spans="1:27" s="76" customFormat="1" ht="24" customHeight="1">
      <c r="A303" s="80"/>
      <c r="B303" s="81" t="s">
        <v>228</v>
      </c>
      <c r="H303" s="77" t="s">
        <v>474</v>
      </c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</row>
    <row r="304" spans="1:27" s="76" customFormat="1" ht="24" customHeight="1">
      <c r="A304" s="80"/>
      <c r="B304" s="81" t="s">
        <v>229</v>
      </c>
      <c r="H304" s="77" t="s">
        <v>475</v>
      </c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</row>
    <row r="305" spans="1:27" s="76" customFormat="1" ht="24" customHeight="1">
      <c r="A305" s="80"/>
      <c r="B305" s="81" t="s">
        <v>230</v>
      </c>
      <c r="H305" s="77" t="s">
        <v>476</v>
      </c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</row>
    <row r="306" spans="1:27" s="76" customFormat="1" ht="24" customHeight="1">
      <c r="A306" s="80"/>
      <c r="B306" s="81" t="s">
        <v>231</v>
      </c>
      <c r="H306" s="77" t="s">
        <v>477</v>
      </c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</row>
    <row r="307" spans="1:27" s="76" customFormat="1" ht="24" customHeight="1">
      <c r="A307" s="80"/>
      <c r="B307" s="81" t="s">
        <v>232</v>
      </c>
      <c r="H307" s="77" t="s">
        <v>478</v>
      </c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</row>
    <row r="308" spans="1:27" s="76" customFormat="1" ht="24" customHeight="1">
      <c r="A308" s="80"/>
      <c r="B308" s="81" t="s">
        <v>233</v>
      </c>
      <c r="H308" s="77" t="s">
        <v>479</v>
      </c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95"/>
    </row>
    <row r="309" spans="1:27" s="76" customFormat="1" ht="24" customHeight="1">
      <c r="A309" s="80"/>
      <c r="B309" s="81" t="s">
        <v>234</v>
      </c>
      <c r="H309" s="77" t="s">
        <v>480</v>
      </c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A309" s="95"/>
    </row>
    <row r="310" spans="1:27" s="76" customFormat="1" ht="24" customHeight="1">
      <c r="A310" s="80"/>
      <c r="B310" s="81" t="s">
        <v>235</v>
      </c>
      <c r="H310" s="77" t="s">
        <v>481</v>
      </c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  <c r="AA310" s="95"/>
    </row>
    <row r="311" spans="1:27" s="76" customFormat="1" ht="24" customHeight="1">
      <c r="A311" s="80"/>
      <c r="B311" s="81" t="s">
        <v>236</v>
      </c>
      <c r="H311" s="77" t="s">
        <v>482</v>
      </c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</row>
    <row r="312" spans="1:27" s="76" customFormat="1" ht="24" customHeight="1">
      <c r="A312" s="80"/>
      <c r="B312" s="81" t="s">
        <v>273</v>
      </c>
      <c r="H312" s="77" t="s">
        <v>483</v>
      </c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95"/>
    </row>
    <row r="313" spans="1:27" s="76" customFormat="1" ht="24" customHeight="1">
      <c r="A313" s="80"/>
      <c r="H313" s="77" t="s">
        <v>484</v>
      </c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</row>
    <row r="314" spans="1:27" s="76" customFormat="1" ht="24" customHeight="1">
      <c r="A314" s="80"/>
      <c r="H314" s="77" t="s">
        <v>485</v>
      </c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</row>
    <row r="315" spans="1:27" s="76" customFormat="1" ht="24" customHeight="1">
      <c r="A315" s="80"/>
      <c r="H315" s="77" t="s">
        <v>486</v>
      </c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</row>
    <row r="316" spans="1:27" s="76" customFormat="1" ht="24" customHeight="1">
      <c r="A316" s="80"/>
      <c r="H316" s="77" t="s">
        <v>487</v>
      </c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</row>
    <row r="317" spans="1:27" s="76" customFormat="1" ht="24" customHeight="1">
      <c r="A317" s="80"/>
      <c r="H317" s="77" t="s">
        <v>488</v>
      </c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</row>
    <row r="318" spans="1:27" s="76" customFormat="1" ht="24" customHeight="1">
      <c r="A318" s="80"/>
      <c r="H318" s="77" t="s">
        <v>489</v>
      </c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  <c r="AA318" s="95"/>
    </row>
    <row r="319" spans="1:27" s="76" customFormat="1" ht="24" customHeight="1">
      <c r="A319" s="80"/>
      <c r="H319" s="77" t="s">
        <v>490</v>
      </c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</row>
    <row r="320" spans="1:27" s="76" customFormat="1" ht="24" customHeight="1">
      <c r="A320" s="80"/>
      <c r="H320" s="77" t="s">
        <v>491</v>
      </c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</row>
    <row r="321" spans="1:27" s="76" customFormat="1" ht="24" customHeight="1">
      <c r="A321" s="80"/>
      <c r="H321" s="77" t="s">
        <v>492</v>
      </c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</row>
    <row r="322" spans="1:27" s="76" customFormat="1" ht="24" customHeight="1">
      <c r="A322" s="80"/>
      <c r="H322" s="77" t="s">
        <v>493</v>
      </c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</row>
    <row r="323" spans="1:27" s="76" customFormat="1" ht="24" customHeight="1">
      <c r="A323" s="80"/>
      <c r="H323" s="77" t="s">
        <v>494</v>
      </c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</row>
    <row r="324" spans="1:27" s="76" customFormat="1" ht="24" customHeight="1">
      <c r="A324" s="80"/>
      <c r="H324" s="77" t="s">
        <v>495</v>
      </c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  <c r="AA324" s="95"/>
    </row>
    <row r="325" spans="1:27" s="76" customFormat="1" ht="24" customHeight="1">
      <c r="A325" s="80"/>
      <c r="H325" s="77" t="s">
        <v>496</v>
      </c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95"/>
    </row>
    <row r="326" spans="1:27" s="76" customFormat="1" ht="24" customHeight="1">
      <c r="A326" s="80"/>
      <c r="H326" s="77" t="s">
        <v>497</v>
      </c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95"/>
    </row>
    <row r="327" spans="1:27" s="76" customFormat="1" ht="24" customHeight="1">
      <c r="A327" s="80"/>
      <c r="H327" s="77" t="s">
        <v>498</v>
      </c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</row>
    <row r="328" spans="1:27" s="76" customFormat="1" ht="24" customHeight="1">
      <c r="A328" s="80"/>
      <c r="H328" s="77" t="s">
        <v>499</v>
      </c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</row>
    <row r="329" spans="1:27" s="76" customFormat="1" ht="24" customHeight="1">
      <c r="A329" s="80"/>
      <c r="H329" s="77" t="s">
        <v>500</v>
      </c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</row>
    <row r="330" spans="1:27" s="76" customFormat="1" ht="24" customHeight="1">
      <c r="A330" s="80"/>
      <c r="H330" s="77" t="s">
        <v>501</v>
      </c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A330" s="95"/>
    </row>
    <row r="331" spans="1:27" s="76" customFormat="1" ht="24" customHeight="1">
      <c r="A331" s="80"/>
      <c r="H331" s="77" t="s">
        <v>502</v>
      </c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95"/>
    </row>
    <row r="332" spans="1:27" s="76" customFormat="1" ht="24" customHeight="1">
      <c r="A332" s="80"/>
      <c r="H332" s="77" t="s">
        <v>503</v>
      </c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  <c r="AA332" s="95"/>
    </row>
    <row r="333" spans="1:27" s="76" customFormat="1" ht="24" customHeight="1">
      <c r="A333" s="80"/>
      <c r="H333" s="77" t="s">
        <v>504</v>
      </c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A333" s="95"/>
    </row>
    <row r="334" spans="1:27" s="76" customFormat="1" ht="24" customHeight="1">
      <c r="A334" s="80"/>
      <c r="H334" s="77" t="s">
        <v>505</v>
      </c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A334" s="95"/>
    </row>
    <row r="335" spans="1:27" s="76" customFormat="1" ht="24" customHeight="1">
      <c r="A335" s="80"/>
      <c r="H335" s="77" t="s">
        <v>506</v>
      </c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95"/>
    </row>
    <row r="336" spans="1:27" s="76" customFormat="1" ht="24" customHeight="1">
      <c r="A336" s="80"/>
      <c r="H336" s="77" t="s">
        <v>507</v>
      </c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</row>
    <row r="337" spans="1:27" s="76" customFormat="1" ht="24" customHeight="1">
      <c r="A337" s="80"/>
      <c r="H337" s="77" t="s">
        <v>508</v>
      </c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A337" s="95"/>
    </row>
    <row r="338" spans="1:27" s="76" customFormat="1" ht="24" customHeight="1">
      <c r="A338" s="80"/>
      <c r="H338" s="77" t="s">
        <v>509</v>
      </c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A338" s="95"/>
    </row>
    <row r="339" spans="1:27" s="76" customFormat="1" ht="24" customHeight="1">
      <c r="A339" s="80"/>
      <c r="H339" s="77" t="s">
        <v>510</v>
      </c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A339" s="95"/>
    </row>
    <row r="340" spans="1:27" s="76" customFormat="1" ht="24" customHeight="1">
      <c r="A340" s="80"/>
      <c r="H340" s="77" t="s">
        <v>511</v>
      </c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95"/>
    </row>
    <row r="341" spans="1:27" s="76" customFormat="1" ht="24" customHeight="1">
      <c r="A341" s="80"/>
      <c r="H341" s="77" t="s">
        <v>512</v>
      </c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</row>
    <row r="342" spans="1:27" s="76" customFormat="1" ht="24" customHeight="1">
      <c r="A342" s="80"/>
      <c r="H342" s="77" t="s">
        <v>513</v>
      </c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</row>
    <row r="343" spans="1:27" s="76" customFormat="1" ht="24" customHeight="1">
      <c r="A343" s="80"/>
      <c r="H343" s="77" t="s">
        <v>514</v>
      </c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</row>
    <row r="344" spans="1:27" s="76" customFormat="1" ht="24" customHeight="1">
      <c r="A344" s="80"/>
      <c r="H344" s="77" t="s">
        <v>515</v>
      </c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</row>
    <row r="345" spans="1:27" s="76" customFormat="1" ht="24" customHeight="1">
      <c r="A345" s="80"/>
      <c r="H345" s="77" t="s">
        <v>516</v>
      </c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</row>
    <row r="346" spans="1:27" s="76" customFormat="1" ht="24" customHeight="1">
      <c r="A346" s="80"/>
      <c r="H346" s="77" t="s">
        <v>517</v>
      </c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</row>
    <row r="347" spans="1:27" s="76" customFormat="1" ht="24" customHeight="1">
      <c r="A347" s="80"/>
      <c r="H347" s="77" t="s">
        <v>518</v>
      </c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</row>
    <row r="348" spans="1:27" s="76" customFormat="1" ht="24" customHeight="1">
      <c r="A348" s="80"/>
      <c r="H348" s="77" t="s">
        <v>519</v>
      </c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</row>
    <row r="349" spans="1:27" s="76" customFormat="1" ht="24" customHeight="1">
      <c r="A349" s="80"/>
      <c r="H349" s="77" t="s">
        <v>520</v>
      </c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</row>
    <row r="350" spans="1:27" s="76" customFormat="1" ht="24" customHeight="1">
      <c r="A350" s="80"/>
      <c r="H350" s="77" t="s">
        <v>521</v>
      </c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</row>
    <row r="351" spans="1:27" s="76" customFormat="1" ht="24" customHeight="1">
      <c r="A351" s="80"/>
      <c r="H351" s="77" t="s">
        <v>522</v>
      </c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</row>
    <row r="352" spans="1:27" s="76" customFormat="1" ht="24" customHeight="1">
      <c r="A352" s="80"/>
      <c r="H352" s="77" t="s">
        <v>523</v>
      </c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</row>
    <row r="353" spans="1:27" s="76" customFormat="1" ht="24" customHeight="1">
      <c r="A353" s="80"/>
      <c r="H353" s="77" t="s">
        <v>524</v>
      </c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</row>
    <row r="354" spans="1:27" s="76" customFormat="1" ht="24" customHeight="1">
      <c r="A354" s="80"/>
      <c r="H354" s="77" t="s">
        <v>525</v>
      </c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</row>
    <row r="355" spans="1:27" s="76" customFormat="1" ht="24" customHeight="1">
      <c r="A355" s="80"/>
      <c r="H355" s="77" t="s">
        <v>526</v>
      </c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</row>
    <row r="356" spans="1:27" s="76" customFormat="1" ht="24" customHeight="1">
      <c r="A356" s="80"/>
      <c r="H356" s="77" t="s">
        <v>527</v>
      </c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</row>
    <row r="357" spans="1:27" s="76" customFormat="1" ht="24" customHeight="1">
      <c r="A357" s="80"/>
      <c r="H357" s="77" t="s">
        <v>528</v>
      </c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</row>
    <row r="358" spans="1:27" s="76" customFormat="1" ht="24" customHeight="1">
      <c r="A358" s="80"/>
      <c r="H358" s="77" t="s">
        <v>529</v>
      </c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</row>
    <row r="359" spans="1:27" s="76" customFormat="1" ht="24" customHeight="1">
      <c r="A359" s="80"/>
      <c r="H359" s="77" t="s">
        <v>530</v>
      </c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</row>
    <row r="360" spans="1:27" s="76" customFormat="1" ht="24" customHeight="1">
      <c r="A360" s="80"/>
      <c r="H360" s="77" t="s">
        <v>531</v>
      </c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</row>
    <row r="361" spans="1:27" s="76" customFormat="1" ht="24" customHeight="1">
      <c r="A361" s="80"/>
      <c r="H361" s="77" t="s">
        <v>532</v>
      </c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</row>
    <row r="362" spans="1:27" s="76" customFormat="1" ht="24" customHeight="1">
      <c r="A362" s="80"/>
      <c r="H362" s="77" t="s">
        <v>533</v>
      </c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</row>
    <row r="363" spans="1:27" s="76" customFormat="1" ht="24" customHeight="1">
      <c r="A363" s="80"/>
      <c r="H363" s="77" t="s">
        <v>534</v>
      </c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</row>
    <row r="364" spans="1:27" s="76" customFormat="1" ht="24" customHeight="1">
      <c r="A364" s="80"/>
      <c r="H364" s="77" t="s">
        <v>535</v>
      </c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</row>
    <row r="365" spans="1:27" s="76" customFormat="1" ht="24" customHeight="1">
      <c r="A365" s="80"/>
      <c r="H365" s="77" t="s">
        <v>536</v>
      </c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</row>
    <row r="366" spans="1:27" s="76" customFormat="1" ht="24" customHeight="1">
      <c r="A366" s="80"/>
      <c r="H366" s="77" t="s">
        <v>537</v>
      </c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</row>
    <row r="367" spans="1:27" s="76" customFormat="1" ht="24" customHeight="1">
      <c r="A367" s="80"/>
      <c r="H367" s="77" t="s">
        <v>538</v>
      </c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</row>
    <row r="368" spans="1:27" s="76" customFormat="1" ht="24" customHeight="1">
      <c r="A368" s="80"/>
      <c r="H368" s="77" t="s">
        <v>539</v>
      </c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</row>
    <row r="369" spans="1:27" s="76" customFormat="1" ht="24" customHeight="1">
      <c r="A369" s="80"/>
      <c r="H369" s="77" t="s">
        <v>540</v>
      </c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</row>
    <row r="370" spans="1:27" s="76" customFormat="1" ht="24" customHeight="1">
      <c r="A370" s="80"/>
      <c r="H370" s="77" t="s">
        <v>541</v>
      </c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</row>
    <row r="371" spans="1:27" s="76" customFormat="1" ht="24" customHeight="1">
      <c r="A371" s="80"/>
      <c r="H371" s="77" t="s">
        <v>542</v>
      </c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</row>
    <row r="372" spans="1:27" s="76" customFormat="1" ht="33.75">
      <c r="A372" s="80"/>
      <c r="H372" s="77" t="s">
        <v>543</v>
      </c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</row>
    <row r="373" spans="1:27" s="76" customFormat="1" ht="33.75">
      <c r="A373" s="80"/>
      <c r="H373" s="77" t="s">
        <v>544</v>
      </c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</row>
    <row r="374" spans="1:27" s="76" customFormat="1" ht="33.75">
      <c r="A374" s="80"/>
      <c r="H374" s="77" t="s">
        <v>545</v>
      </c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</row>
    <row r="375" spans="1:27" s="76" customFormat="1" ht="33.75">
      <c r="A375" s="80"/>
      <c r="H375" s="77" t="s">
        <v>546</v>
      </c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</row>
    <row r="376" spans="1:27" s="76" customFormat="1" ht="33.75">
      <c r="A376" s="80"/>
      <c r="H376" s="77" t="s">
        <v>547</v>
      </c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</row>
    <row r="377" spans="1:27" s="76" customFormat="1" ht="33.75">
      <c r="A377" s="80"/>
      <c r="H377" s="77" t="s">
        <v>548</v>
      </c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</row>
    <row r="378" spans="1:27" s="76" customFormat="1" ht="33.75">
      <c r="A378" s="80"/>
      <c r="H378" s="77" t="s">
        <v>549</v>
      </c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</row>
    <row r="379" spans="1:27" s="76" customFormat="1" ht="33.75">
      <c r="A379" s="80"/>
      <c r="H379" s="77" t="s">
        <v>550</v>
      </c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</row>
    <row r="380" spans="1:27" s="76" customFormat="1" ht="33.75">
      <c r="A380" s="80"/>
      <c r="H380" s="77" t="s">
        <v>551</v>
      </c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</row>
    <row r="381" spans="1:27" s="76" customFormat="1" ht="33.75">
      <c r="A381" s="80"/>
      <c r="H381" s="77" t="s">
        <v>552</v>
      </c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</row>
    <row r="382" spans="1:27" s="76" customFormat="1" ht="33.75">
      <c r="A382" s="80"/>
      <c r="H382" s="77" t="s">
        <v>553</v>
      </c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</row>
    <row r="383" spans="1:27" s="76" customFormat="1" ht="33.75">
      <c r="A383" s="80"/>
      <c r="H383" s="77" t="s">
        <v>554</v>
      </c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</row>
    <row r="384" spans="1:27" s="76" customFormat="1" ht="33.75">
      <c r="A384" s="80"/>
      <c r="H384" s="77" t="s">
        <v>555</v>
      </c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</row>
    <row r="385" spans="1:27" s="76" customFormat="1" ht="33.75">
      <c r="A385" s="80"/>
      <c r="H385" s="77" t="s">
        <v>556</v>
      </c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</row>
    <row r="386" spans="1:27" s="76" customFormat="1" ht="33.75">
      <c r="A386" s="80"/>
      <c r="H386" s="77" t="s">
        <v>557</v>
      </c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</row>
    <row r="387" spans="1:27" s="76" customFormat="1" ht="33.75">
      <c r="A387" s="80"/>
      <c r="H387" s="77" t="s">
        <v>558</v>
      </c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</row>
    <row r="388" spans="1:27" s="76" customFormat="1" ht="33.75">
      <c r="A388" s="80"/>
      <c r="H388" s="77" t="s">
        <v>558</v>
      </c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</row>
    <row r="389" spans="1:27" s="76" customFormat="1" ht="33.75">
      <c r="A389" s="80"/>
      <c r="H389" s="77" t="s">
        <v>559</v>
      </c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</row>
    <row r="390" spans="1:27" s="76" customFormat="1" ht="33.75">
      <c r="A390" s="80"/>
      <c r="H390" s="77" t="s">
        <v>560</v>
      </c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</row>
    <row r="391" spans="1:27" s="76" customFormat="1" ht="33.75">
      <c r="A391" s="80"/>
      <c r="H391" s="77" t="s">
        <v>561</v>
      </c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</row>
    <row r="392" spans="1:27" s="76" customFormat="1" ht="33.75">
      <c r="A392" s="80"/>
      <c r="H392" s="77" t="s">
        <v>562</v>
      </c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</row>
    <row r="393" spans="1:27" s="76" customFormat="1" ht="33.75">
      <c r="A393" s="80"/>
      <c r="H393" s="77" t="s">
        <v>563</v>
      </c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</row>
    <row r="394" spans="1:27" s="76" customFormat="1" ht="33.75">
      <c r="A394" s="80"/>
      <c r="H394" s="77" t="s">
        <v>564</v>
      </c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</row>
    <row r="395" spans="1:27" s="76" customFormat="1" ht="33.75">
      <c r="A395" s="80"/>
      <c r="H395" s="77" t="s">
        <v>565</v>
      </c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</row>
    <row r="396" spans="1:27" s="76" customFormat="1" ht="33.75">
      <c r="A396" s="80"/>
      <c r="H396" s="77" t="s">
        <v>566</v>
      </c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</row>
    <row r="397" spans="1:27" s="76" customFormat="1" ht="33.75">
      <c r="A397" s="80"/>
      <c r="H397" s="77" t="s">
        <v>567</v>
      </c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</row>
    <row r="398" spans="1:27" s="76" customFormat="1" ht="33.75">
      <c r="A398" s="80"/>
      <c r="H398" s="77" t="s">
        <v>568</v>
      </c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</row>
    <row r="399" spans="1:27" s="76" customFormat="1" ht="33.75">
      <c r="A399" s="80"/>
      <c r="H399" s="77" t="s">
        <v>569</v>
      </c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</row>
    <row r="400" spans="1:27" s="76" customFormat="1" ht="33.75">
      <c r="A400" s="80"/>
      <c r="H400" s="77" t="s">
        <v>570</v>
      </c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</row>
    <row r="401" spans="1:27" s="76" customFormat="1" ht="33.75">
      <c r="A401" s="80"/>
      <c r="H401" s="77" t="s">
        <v>571</v>
      </c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</row>
    <row r="402" spans="1:27" s="76" customFormat="1" ht="33.75">
      <c r="A402" s="80"/>
      <c r="H402" s="77" t="s">
        <v>572</v>
      </c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95"/>
    </row>
    <row r="403" spans="1:27" s="76" customFormat="1" ht="33.75">
      <c r="A403" s="80"/>
      <c r="H403" s="77" t="s">
        <v>573</v>
      </c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</row>
    <row r="404" spans="1:27" s="76" customFormat="1" ht="33.75">
      <c r="A404" s="80"/>
      <c r="H404" s="77" t="s">
        <v>574</v>
      </c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</row>
    <row r="405" spans="1:27" s="76" customFormat="1" ht="33.75">
      <c r="A405" s="80"/>
      <c r="H405" s="77" t="s">
        <v>575</v>
      </c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</row>
    <row r="406" spans="1:27" s="76" customFormat="1" ht="33.75">
      <c r="A406" s="80"/>
      <c r="H406" s="77" t="s">
        <v>576</v>
      </c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</row>
    <row r="407" spans="1:27" s="76" customFormat="1" ht="33.75">
      <c r="A407" s="80"/>
      <c r="H407" s="77" t="s">
        <v>577</v>
      </c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</row>
    <row r="408" spans="1:27" s="76" customFormat="1" ht="33.75">
      <c r="A408" s="80"/>
      <c r="H408" s="77" t="s">
        <v>578</v>
      </c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</row>
    <row r="409" spans="1:27" s="76" customFormat="1" ht="33.75">
      <c r="A409" s="80"/>
      <c r="H409" s="77" t="s">
        <v>579</v>
      </c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</row>
    <row r="410" spans="1:27" s="76" customFormat="1" ht="33.75">
      <c r="A410" s="80"/>
      <c r="H410" s="77" t="s">
        <v>580</v>
      </c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</row>
    <row r="411" spans="1:27" s="76" customFormat="1" ht="33.75">
      <c r="A411" s="80"/>
      <c r="H411" s="77" t="s">
        <v>581</v>
      </c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</row>
    <row r="412" spans="1:27" s="76" customFormat="1" ht="33.75">
      <c r="A412" s="80"/>
      <c r="H412" s="77" t="s">
        <v>582</v>
      </c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</row>
    <row r="413" spans="1:27" s="76" customFormat="1" ht="33.75">
      <c r="A413" s="80"/>
      <c r="H413" s="77" t="s">
        <v>583</v>
      </c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</row>
    <row r="414" spans="1:27" s="76" customFormat="1" ht="33.75">
      <c r="A414" s="80"/>
      <c r="H414" s="77" t="s">
        <v>584</v>
      </c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</row>
    <row r="415" spans="1:27" s="76" customFormat="1" ht="33.75">
      <c r="A415" s="80"/>
      <c r="H415" s="77" t="s">
        <v>585</v>
      </c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</row>
    <row r="416" spans="1:27" s="76" customFormat="1" ht="33.75">
      <c r="A416" s="80"/>
      <c r="H416" s="77" t="s">
        <v>586</v>
      </c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</row>
    <row r="417" spans="1:27" s="76" customFormat="1" ht="33.75">
      <c r="A417" s="80"/>
      <c r="H417" s="77" t="s">
        <v>587</v>
      </c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</row>
    <row r="418" spans="1:27" s="76" customFormat="1" ht="33.75">
      <c r="A418" s="80"/>
      <c r="H418" s="77" t="s">
        <v>588</v>
      </c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</row>
    <row r="419" spans="1:27" s="76" customFormat="1" ht="33.75">
      <c r="A419" s="80"/>
      <c r="H419" s="77" t="s">
        <v>589</v>
      </c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</row>
    <row r="420" spans="1:27" s="76" customFormat="1" ht="33.75">
      <c r="A420" s="80"/>
      <c r="H420" s="77" t="s">
        <v>590</v>
      </c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</row>
    <row r="421" spans="1:27" s="76" customFormat="1" ht="33.75">
      <c r="A421" s="80"/>
      <c r="H421" s="77" t="s">
        <v>591</v>
      </c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</row>
    <row r="422" spans="1:27" s="76" customFormat="1" ht="33.75">
      <c r="A422" s="80"/>
      <c r="H422" s="77" t="s">
        <v>592</v>
      </c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</row>
    <row r="423" spans="1:27" s="76" customFormat="1" ht="33.75">
      <c r="A423" s="80"/>
      <c r="H423" s="77" t="s">
        <v>593</v>
      </c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</row>
    <row r="424" spans="1:27" s="76" customFormat="1" ht="33.75">
      <c r="A424" s="80"/>
      <c r="H424" s="77" t="s">
        <v>594</v>
      </c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</row>
    <row r="425" spans="1:27" s="76" customFormat="1" ht="33.75">
      <c r="A425" s="80"/>
      <c r="H425" s="77" t="s">
        <v>595</v>
      </c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</row>
    <row r="426" spans="1:27" s="76" customFormat="1" ht="33.75">
      <c r="A426" s="80"/>
      <c r="H426" s="77" t="s">
        <v>596</v>
      </c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</row>
    <row r="427" spans="1:27" s="76" customFormat="1" ht="33.75">
      <c r="A427" s="80"/>
      <c r="H427" s="77" t="s">
        <v>597</v>
      </c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</row>
    <row r="428" spans="1:27" s="76" customFormat="1" ht="33.75">
      <c r="A428" s="80"/>
      <c r="H428" s="77" t="s">
        <v>598</v>
      </c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</row>
    <row r="429" spans="1:27" s="76" customFormat="1" ht="33.75">
      <c r="A429" s="80"/>
      <c r="H429" s="77" t="s">
        <v>599</v>
      </c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</row>
    <row r="430" spans="1:27" s="76" customFormat="1" ht="33.75">
      <c r="A430" s="80"/>
      <c r="H430" s="77" t="s">
        <v>600</v>
      </c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</row>
    <row r="431" spans="1:27" s="76" customFormat="1" ht="33.75">
      <c r="A431" s="80"/>
      <c r="H431" s="77" t="s">
        <v>601</v>
      </c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</row>
    <row r="432" spans="1:27" s="76" customFormat="1" ht="33.75">
      <c r="A432" s="80"/>
      <c r="H432" s="77" t="s">
        <v>602</v>
      </c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</row>
    <row r="433" spans="1:27" s="76" customFormat="1" ht="33.75">
      <c r="A433" s="80"/>
      <c r="H433" s="77" t="s">
        <v>603</v>
      </c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</row>
    <row r="434" spans="1:27" s="76" customFormat="1" ht="33.75">
      <c r="A434" s="80"/>
      <c r="H434" s="77" t="s">
        <v>604</v>
      </c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</row>
    <row r="435" spans="1:27" s="76" customFormat="1" ht="33.75">
      <c r="A435" s="80"/>
      <c r="H435" s="77" t="s">
        <v>605</v>
      </c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</row>
    <row r="436" spans="1:27" s="76" customFormat="1" ht="33.75">
      <c r="A436" s="80"/>
      <c r="H436" s="77" t="s">
        <v>606</v>
      </c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</row>
    <row r="437" spans="1:27" s="76" customFormat="1" ht="33.75">
      <c r="A437" s="80"/>
      <c r="H437" s="77" t="s">
        <v>607</v>
      </c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</row>
    <row r="438" spans="1:27" s="76" customFormat="1" ht="33.75">
      <c r="A438" s="80"/>
      <c r="H438" s="77" t="s">
        <v>608</v>
      </c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</row>
    <row r="439" spans="1:27" s="76" customFormat="1" ht="33.75">
      <c r="A439" s="80"/>
      <c r="H439" s="77" t="s">
        <v>609</v>
      </c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</row>
    <row r="440" spans="1:27" s="76" customFormat="1" ht="33.75">
      <c r="A440" s="80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</row>
    <row r="441" spans="1:27" s="76" customFormat="1" ht="33.75">
      <c r="A441" s="80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</row>
    <row r="442" spans="1:27" s="76" customFormat="1" ht="33.75">
      <c r="A442" s="80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</row>
    <row r="443" spans="1:27" s="76" customFormat="1" ht="33.75">
      <c r="A443" s="80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</row>
    <row r="444" spans="1:27" s="76" customFormat="1" ht="33.75">
      <c r="A444" s="80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</row>
    <row r="445" spans="1:27" s="76" customFormat="1" ht="33.75">
      <c r="A445" s="80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</row>
    <row r="446" spans="1:27" s="76" customFormat="1" ht="33.75">
      <c r="A446" s="80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</row>
    <row r="447" spans="1:27" s="76" customFormat="1" ht="33.75">
      <c r="A447" s="80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</row>
    <row r="448" spans="1:27" s="76" customFormat="1" ht="33.75">
      <c r="A448" s="80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</row>
    <row r="449" spans="1:27" s="76" customFormat="1" ht="33.75">
      <c r="A449" s="80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</row>
    <row r="450" spans="1:27" s="76" customFormat="1" ht="33.75">
      <c r="A450" s="80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</row>
    <row r="451" spans="1:27" s="76" customFormat="1" ht="33.75">
      <c r="A451" s="80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</row>
    <row r="452" spans="1:27" s="76" customFormat="1" ht="33.75">
      <c r="A452" s="80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</row>
    <row r="453" spans="1:27" s="76" customFormat="1" ht="33.75">
      <c r="A453" s="80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</row>
    <row r="454" spans="1:27" s="76" customFormat="1" ht="33.75">
      <c r="A454" s="80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</row>
    <row r="455" spans="1:27" s="76" customFormat="1" ht="33.75">
      <c r="A455" s="80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</row>
    <row r="456" spans="1:27" s="76" customFormat="1" ht="33.75">
      <c r="A456" s="80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</row>
    <row r="457" spans="1:27" s="76" customFormat="1" ht="33.75">
      <c r="A457" s="80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</row>
    <row r="458" spans="1:27" s="76" customFormat="1" ht="33.75">
      <c r="A458" s="80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</row>
    <row r="459" spans="1:27" s="76" customFormat="1" ht="33.75">
      <c r="A459" s="80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</row>
    <row r="460" spans="1:27" s="76" customFormat="1" ht="33.75">
      <c r="A460" s="80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</row>
    <row r="461" spans="1:27" s="76" customFormat="1" ht="33.75">
      <c r="A461" s="80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</row>
    <row r="462" spans="1:27" s="76" customFormat="1" ht="33.75">
      <c r="A462" s="80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</row>
    <row r="463" spans="1:27" s="76" customFormat="1" ht="33.75">
      <c r="A463" s="80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</row>
    <row r="464" spans="1:27" s="76" customFormat="1" ht="33.75">
      <c r="A464" s="80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</row>
    <row r="465" spans="1:27" s="76" customFormat="1" ht="33.75">
      <c r="A465" s="80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</row>
    <row r="466" spans="1:27" s="76" customFormat="1" ht="33.75">
      <c r="A466" s="80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</row>
    <row r="467" spans="1:27" s="76" customFormat="1" ht="33.75">
      <c r="A467" s="80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</row>
    <row r="468" spans="1:27" s="76" customFormat="1" ht="33.75">
      <c r="A468" s="80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</row>
    <row r="469" spans="1:27" s="76" customFormat="1" ht="33.75">
      <c r="A469" s="80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</row>
    <row r="470" spans="1:27" s="76" customFormat="1" ht="33.75">
      <c r="A470" s="80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</row>
    <row r="471" spans="1:27" s="76" customFormat="1" ht="33.75">
      <c r="A471" s="80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</row>
    <row r="472" spans="1:27" s="76" customFormat="1" ht="33.75">
      <c r="A472" s="80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</row>
    <row r="473" spans="1:27" s="76" customFormat="1" ht="33.75">
      <c r="A473" s="80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</row>
    <row r="474" spans="1:27" s="76" customFormat="1" ht="33.75">
      <c r="A474" s="80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</row>
    <row r="475" spans="1:27" s="76" customFormat="1" ht="33.75">
      <c r="A475" s="80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</row>
    <row r="476" spans="1:27" s="76" customFormat="1" ht="33.75">
      <c r="A476" s="80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</row>
    <row r="477" spans="1:27" s="76" customFormat="1" ht="33.75">
      <c r="A477" s="80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</row>
    <row r="478" spans="1:27" s="76" customFormat="1" ht="33.75">
      <c r="A478" s="80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</row>
    <row r="479" spans="1:27" s="76" customFormat="1" ht="33.75">
      <c r="A479" s="80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</row>
    <row r="480" spans="1:27" s="76" customFormat="1" ht="33.75">
      <c r="A480" s="80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</row>
    <row r="481" spans="1:27" s="76" customFormat="1" ht="33.75">
      <c r="A481" s="80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</row>
    <row r="482" spans="1:27" s="76" customFormat="1" ht="33.75">
      <c r="A482" s="80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</row>
    <row r="483" spans="1:27" s="76" customFormat="1" ht="33.75">
      <c r="A483" s="80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</row>
    <row r="484" spans="1:27" s="76" customFormat="1" ht="33.75">
      <c r="A484" s="80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</row>
    <row r="485" spans="1:27" s="76" customFormat="1" ht="33.75">
      <c r="A485" s="80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</row>
    <row r="486" spans="1:27" s="76" customFormat="1" ht="33.75">
      <c r="A486" s="80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</row>
    <row r="487" spans="1:27" s="76" customFormat="1" ht="33.75">
      <c r="A487" s="80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</row>
    <row r="488" spans="1:27" s="76" customFormat="1" ht="33.75">
      <c r="A488" s="80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</row>
    <row r="489" spans="1:27" s="76" customFormat="1" ht="33.75">
      <c r="A489" s="80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</row>
    <row r="490" spans="1:27" s="76" customFormat="1" ht="33.75">
      <c r="A490" s="80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</row>
    <row r="491" spans="1:27" s="76" customFormat="1" ht="33.75">
      <c r="A491" s="80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</row>
    <row r="492" spans="1:27" s="76" customFormat="1" ht="33.75">
      <c r="A492" s="80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</row>
    <row r="493" spans="1:27" s="76" customFormat="1" ht="33.75">
      <c r="A493" s="80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</row>
    <row r="494" spans="1:27" s="76" customFormat="1" ht="33.75">
      <c r="A494" s="80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</row>
    <row r="495" spans="1:27" s="76" customFormat="1" ht="33.75">
      <c r="A495" s="80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</row>
    <row r="496" spans="1:27" s="76" customFormat="1" ht="33.75">
      <c r="A496" s="80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</row>
    <row r="497" spans="1:27" s="76" customFormat="1" ht="33.75">
      <c r="A497" s="80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</row>
    <row r="498" spans="1:27" s="76" customFormat="1" ht="33.75">
      <c r="A498" s="80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</row>
    <row r="499" spans="1:27" s="76" customFormat="1" ht="33.75">
      <c r="A499" s="80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</row>
    <row r="500" spans="1:27" s="76" customFormat="1" ht="33.75">
      <c r="A500" s="80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</row>
    <row r="501" spans="1:27" s="76" customFormat="1" ht="33.75">
      <c r="A501" s="80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</row>
    <row r="502" spans="1:27" s="76" customFormat="1" ht="33.75">
      <c r="A502" s="80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</row>
    <row r="503" spans="1:27" s="76" customFormat="1" ht="33.75">
      <c r="A503" s="80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</row>
    <row r="504" spans="1:27" s="76" customFormat="1" ht="33.75">
      <c r="A504" s="80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</row>
    <row r="505" spans="1:27" s="76" customFormat="1" ht="33.75">
      <c r="A505" s="80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</row>
    <row r="506" spans="1:27" s="76" customFormat="1" ht="33.75">
      <c r="A506" s="80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</row>
    <row r="507" spans="1:27" s="76" customFormat="1" ht="33.75">
      <c r="A507" s="80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</row>
    <row r="508" spans="1:27" s="76" customFormat="1" ht="33.75">
      <c r="A508" s="80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</row>
    <row r="509" spans="1:27" s="76" customFormat="1" ht="33.75">
      <c r="A509" s="80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</row>
    <row r="510" spans="1:27" s="76" customFormat="1" ht="33.75">
      <c r="A510" s="80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</row>
    <row r="511" spans="1:27" s="76" customFormat="1" ht="33.75">
      <c r="A511" s="80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</row>
    <row r="512" spans="1:27" s="76" customFormat="1" ht="33.75">
      <c r="A512" s="80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</row>
    <row r="513" spans="1:27" s="76" customFormat="1" ht="33.75">
      <c r="A513" s="80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</row>
    <row r="514" spans="1:27" s="76" customFormat="1" ht="33.75">
      <c r="A514" s="80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</row>
    <row r="515" spans="1:27" s="76" customFormat="1" ht="33.75">
      <c r="A515" s="80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</row>
    <row r="516" spans="1:27" s="76" customFormat="1" ht="33.75">
      <c r="A516" s="80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</row>
    <row r="517" spans="1:27" s="76" customFormat="1" ht="33.75">
      <c r="A517" s="80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</row>
    <row r="518" spans="1:27" s="76" customFormat="1" ht="33.75">
      <c r="A518" s="80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</row>
    <row r="519" spans="1:27" s="76" customFormat="1" ht="33.75">
      <c r="A519" s="80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</row>
    <row r="520" spans="1:27" s="76" customFormat="1" ht="33.75">
      <c r="A520" s="80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</row>
    <row r="521" spans="1:27" s="76" customFormat="1" ht="33.75">
      <c r="A521" s="80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</row>
    <row r="522" spans="1:27" s="76" customFormat="1" ht="33.75">
      <c r="A522" s="80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</row>
    <row r="523" spans="1:27" s="76" customFormat="1" ht="33.75">
      <c r="A523" s="80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</row>
    <row r="524" spans="1:27" s="76" customFormat="1" ht="33.75">
      <c r="A524" s="80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</row>
    <row r="525" spans="1:27" s="76" customFormat="1" ht="33.75">
      <c r="A525" s="80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</row>
    <row r="526" spans="1:27" s="76" customFormat="1" ht="33.75">
      <c r="A526" s="80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</row>
    <row r="527" spans="1:27" s="76" customFormat="1" ht="33.75">
      <c r="A527" s="80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</row>
    <row r="528" spans="1:27" s="76" customFormat="1" ht="33.75">
      <c r="A528" s="80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</row>
    <row r="529" spans="1:27" s="76" customFormat="1" ht="33.75">
      <c r="A529" s="80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</row>
    <row r="530" spans="1:27" s="76" customFormat="1" ht="33.75">
      <c r="A530" s="80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</row>
    <row r="531" spans="1:27" s="76" customFormat="1" ht="33.75">
      <c r="A531" s="80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</row>
    <row r="532" spans="1:27" s="76" customFormat="1" ht="33.75">
      <c r="A532" s="80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</row>
    <row r="533" spans="1:27" s="76" customFormat="1" ht="33.75">
      <c r="A533" s="80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</row>
    <row r="534" spans="1:27" s="76" customFormat="1" ht="33.75">
      <c r="A534" s="80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</row>
    <row r="535" spans="1:27" s="76" customFormat="1" ht="33.75">
      <c r="A535" s="80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</row>
    <row r="536" spans="1:27" s="76" customFormat="1" ht="33.75">
      <c r="A536" s="80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</row>
    <row r="537" spans="1:27" s="76" customFormat="1" ht="33.75">
      <c r="A537" s="80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</row>
    <row r="538" spans="1:27" s="76" customFormat="1" ht="33.75">
      <c r="A538" s="80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</row>
    <row r="539" spans="1:27" s="76" customFormat="1" ht="33.75">
      <c r="A539" s="80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</row>
    <row r="540" spans="1:27" s="76" customFormat="1" ht="33.75">
      <c r="A540" s="80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</row>
    <row r="541" spans="1:27" s="76" customFormat="1" ht="33.75">
      <c r="A541" s="80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</row>
    <row r="542" spans="1:27" s="76" customFormat="1" ht="33.75">
      <c r="A542" s="80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</row>
    <row r="543" spans="1:27" s="76" customFormat="1" ht="33.75">
      <c r="A543" s="80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</row>
    <row r="544" spans="1:27" s="76" customFormat="1" ht="33.75">
      <c r="A544" s="80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</row>
    <row r="545" spans="1:27" s="76" customFormat="1" ht="33.75">
      <c r="A545" s="80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</row>
    <row r="546" spans="1:27" s="76" customFormat="1" ht="33.75">
      <c r="A546" s="80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</row>
    <row r="547" spans="1:27" s="76" customFormat="1" ht="33.75">
      <c r="A547" s="80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</row>
    <row r="548" spans="1:27" s="76" customFormat="1" ht="33.75">
      <c r="A548" s="80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</row>
    <row r="549" spans="1:27" s="76" customFormat="1" ht="33.75">
      <c r="A549" s="80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</row>
    <row r="550" spans="1:27" s="76" customFormat="1" ht="33.75">
      <c r="A550" s="80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</row>
    <row r="551" spans="1:27" s="76" customFormat="1" ht="33.75">
      <c r="A551" s="80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</row>
    <row r="552" spans="1:27" s="76" customFormat="1" ht="33.75">
      <c r="A552" s="80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</row>
    <row r="553" spans="1:27" s="76" customFormat="1" ht="33.75">
      <c r="A553" s="80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</row>
    <row r="554" spans="1:27" s="76" customFormat="1" ht="33.75">
      <c r="A554" s="80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</row>
    <row r="555" spans="1:27" s="76" customFormat="1" ht="33.75">
      <c r="A555" s="80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</row>
    <row r="556" spans="1:27" s="76" customFormat="1" ht="33.75">
      <c r="A556" s="80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</row>
    <row r="557" spans="1:27" s="76" customFormat="1" ht="33.75">
      <c r="A557" s="80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</row>
    <row r="558" spans="1:27" s="76" customFormat="1" ht="33.75">
      <c r="A558" s="80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</row>
    <row r="559" spans="1:27" s="76" customFormat="1" ht="33.75">
      <c r="A559" s="80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</row>
    <row r="560" spans="1:27" s="76" customFormat="1" ht="33.75">
      <c r="A560" s="80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</row>
    <row r="561" spans="1:27" s="76" customFormat="1" ht="33.75">
      <c r="A561" s="80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</row>
    <row r="562" spans="1:27" s="76" customFormat="1" ht="33.75">
      <c r="A562" s="80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</row>
    <row r="563" spans="1:27" s="76" customFormat="1" ht="33.75">
      <c r="A563" s="80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</row>
    <row r="564" spans="1:27" s="76" customFormat="1" ht="33.75">
      <c r="A564" s="80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</row>
    <row r="565" spans="1:27" s="76" customFormat="1" ht="33.75">
      <c r="A565" s="80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</row>
    <row r="566" spans="1:27" s="76" customFormat="1" ht="33.75">
      <c r="A566" s="80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</row>
    <row r="567" spans="1:27" s="76" customFormat="1" ht="33.75">
      <c r="A567" s="80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</row>
    <row r="568" spans="1:27" s="76" customFormat="1" ht="33.75">
      <c r="A568" s="80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</row>
    <row r="569" spans="1:27" s="76" customFormat="1" ht="33.75">
      <c r="A569" s="80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</row>
    <row r="570" spans="1:27" s="76" customFormat="1" ht="33.75">
      <c r="A570" s="80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</row>
    <row r="571" spans="1:27" s="76" customFormat="1" ht="33.75">
      <c r="A571" s="80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</row>
    <row r="572" spans="1:27" s="76" customFormat="1" ht="33.75">
      <c r="A572" s="80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</row>
    <row r="573" spans="1:27" s="76" customFormat="1" ht="33.75">
      <c r="A573" s="80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</row>
    <row r="574" spans="1:27" s="76" customFormat="1" ht="33.75">
      <c r="A574" s="80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</row>
    <row r="575" spans="1:27" s="76" customFormat="1" ht="33.75">
      <c r="A575" s="80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</row>
    <row r="576" spans="1:27" s="76" customFormat="1" ht="33.75">
      <c r="A576" s="80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</row>
    <row r="577" spans="1:27" s="76" customFormat="1" ht="33.75">
      <c r="A577" s="80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</row>
    <row r="578" spans="1:27" s="76" customFormat="1" ht="33.75">
      <c r="A578" s="80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</row>
    <row r="579" spans="1:27" s="76" customFormat="1" ht="33.75">
      <c r="A579" s="80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</row>
    <row r="580" spans="1:27" s="76" customFormat="1" ht="33.75">
      <c r="A580" s="80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</row>
    <row r="581" spans="1:27" s="76" customFormat="1" ht="33.75">
      <c r="A581" s="80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</row>
    <row r="582" spans="1:27" s="76" customFormat="1" ht="33.75">
      <c r="A582" s="80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</row>
    <row r="583" spans="1:27" s="76" customFormat="1" ht="33.75">
      <c r="A583" s="80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</row>
    <row r="584" spans="1:27" s="76" customFormat="1" ht="33.75">
      <c r="A584" s="80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</row>
    <row r="585" spans="1:27" s="76" customFormat="1" ht="33.75">
      <c r="A585" s="80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</row>
    <row r="586" spans="1:27" s="76" customFormat="1" ht="33.75">
      <c r="A586" s="80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</row>
    <row r="587" spans="1:27" s="76" customFormat="1" ht="33.75">
      <c r="A587" s="80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</row>
    <row r="588" spans="1:27" s="76" customFormat="1" ht="33.75">
      <c r="A588" s="80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</row>
    <row r="589" spans="1:27" s="76" customFormat="1" ht="33.75">
      <c r="A589" s="80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</row>
    <row r="590" spans="1:27" s="76" customFormat="1" ht="33.75">
      <c r="A590" s="80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</row>
    <row r="591" spans="1:27" s="76" customFormat="1" ht="33.75">
      <c r="A591" s="80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</row>
    <row r="592" spans="1:27" s="76" customFormat="1" ht="33.75">
      <c r="A592" s="80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</row>
    <row r="593" spans="1:27" s="76" customFormat="1" ht="33.75">
      <c r="A593" s="80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</row>
    <row r="594" spans="1:27" s="76" customFormat="1" ht="33.75">
      <c r="A594" s="80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</row>
    <row r="595" spans="1:27" s="76" customFormat="1" ht="33.75">
      <c r="A595" s="80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</row>
    <row r="596" spans="1:27" s="76" customFormat="1" ht="33.75">
      <c r="A596" s="80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</row>
    <row r="597" spans="1:27" s="76" customFormat="1" ht="33.75">
      <c r="A597" s="80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</row>
    <row r="598" spans="1:27" s="76" customFormat="1" ht="33.75">
      <c r="A598" s="80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</row>
    <row r="599" spans="1:27" s="76" customFormat="1" ht="33.75">
      <c r="A599" s="80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</row>
    <row r="600" spans="1:27" s="76" customFormat="1" ht="33.75">
      <c r="A600" s="80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</row>
    <row r="601" spans="1:27" s="76" customFormat="1" ht="33.75">
      <c r="A601" s="80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</row>
    <row r="602" spans="1:27" s="76" customFormat="1" ht="33.75">
      <c r="A602" s="80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</row>
    <row r="603" spans="1:27" s="76" customFormat="1" ht="33.75">
      <c r="A603" s="80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</row>
    <row r="604" spans="1:27" s="76" customFormat="1" ht="33.75">
      <c r="A604" s="80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</row>
    <row r="605" spans="1:27" s="76" customFormat="1" ht="33.75">
      <c r="A605" s="80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</row>
    <row r="606" spans="1:27" s="76" customFormat="1" ht="33.75">
      <c r="A606" s="80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</row>
    <row r="607" spans="1:27" s="76" customFormat="1" ht="33.75">
      <c r="A607" s="80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</row>
    <row r="608" spans="1:27" s="76" customFormat="1" ht="33.75">
      <c r="A608" s="80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</row>
    <row r="609" spans="1:27" s="76" customFormat="1" ht="33.75">
      <c r="A609" s="80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</row>
    <row r="610" spans="1:27" s="76" customFormat="1" ht="33.75">
      <c r="A610" s="80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</row>
    <row r="611" spans="1:27" s="76" customFormat="1" ht="33.75">
      <c r="A611" s="80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</row>
    <row r="612" spans="1:27" s="76" customFormat="1" ht="33.75">
      <c r="A612" s="80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</row>
    <row r="613" spans="1:27" s="76" customFormat="1" ht="33.75">
      <c r="A613" s="80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</row>
    <row r="614" spans="1:27" s="76" customFormat="1" ht="33.75">
      <c r="A614" s="80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</row>
    <row r="615" spans="1:27" s="76" customFormat="1" ht="33.75">
      <c r="A615" s="80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</row>
    <row r="616" spans="1:27" s="76" customFormat="1" ht="33.75">
      <c r="A616" s="80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</row>
    <row r="617" spans="1:27" s="76" customFormat="1" ht="33.75">
      <c r="A617" s="80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</row>
    <row r="618" spans="1:27" s="76" customFormat="1" ht="33.75">
      <c r="A618" s="80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</row>
    <row r="619" spans="1:27" s="76" customFormat="1" ht="33.75">
      <c r="A619" s="80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</row>
    <row r="620" spans="1:27" s="76" customFormat="1" ht="33.75">
      <c r="A620" s="80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</row>
    <row r="621" spans="1:27" s="76" customFormat="1" ht="33.75">
      <c r="A621" s="80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</row>
    <row r="622" spans="1:27" s="76" customFormat="1" ht="33.75">
      <c r="A622" s="80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</row>
    <row r="623" spans="1:27" s="76" customFormat="1" ht="33.75">
      <c r="A623" s="80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</row>
    <row r="624" spans="1:27" s="76" customFormat="1" ht="33.75">
      <c r="A624" s="80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</row>
    <row r="625" spans="1:27" s="76" customFormat="1" ht="33.75">
      <c r="A625" s="80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</row>
    <row r="626" spans="1:27" s="76" customFormat="1" ht="33.75">
      <c r="A626" s="80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</row>
    <row r="627" spans="1:27" s="76" customFormat="1" ht="33.75">
      <c r="A627" s="80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</row>
    <row r="628" spans="1:27" s="76" customFormat="1" ht="33.75">
      <c r="A628" s="80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</row>
    <row r="629" spans="1:27" s="76" customFormat="1" ht="33.75">
      <c r="A629" s="80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</row>
    <row r="630" spans="1:27" s="76" customFormat="1" ht="33.75">
      <c r="A630" s="80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</row>
    <row r="631" spans="1:27" s="76" customFormat="1" ht="33.75">
      <c r="A631" s="80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</row>
    <row r="632" spans="1:27" s="76" customFormat="1" ht="33.75">
      <c r="A632" s="80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</row>
    <row r="633" spans="1:27" s="76" customFormat="1" ht="33.75">
      <c r="A633" s="80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</row>
    <row r="634" spans="1:27" s="76" customFormat="1" ht="33.75">
      <c r="A634" s="80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</row>
    <row r="635" spans="1:27" s="76" customFormat="1" ht="33.75">
      <c r="A635" s="80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</row>
    <row r="636" spans="1:27" s="76" customFormat="1" ht="33.75">
      <c r="A636" s="80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</row>
    <row r="637" spans="1:27" s="76" customFormat="1" ht="33.75">
      <c r="A637" s="80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</row>
    <row r="638" spans="1:27" s="76" customFormat="1" ht="33.75">
      <c r="A638" s="80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</row>
    <row r="639" spans="1:27" s="76" customFormat="1" ht="33.75">
      <c r="A639" s="80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</row>
    <row r="640" spans="1:27" s="76" customFormat="1" ht="33.75">
      <c r="A640" s="80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</row>
    <row r="641" spans="1:27" s="76" customFormat="1" ht="33.75">
      <c r="A641" s="80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</row>
    <row r="642" spans="1:27" s="76" customFormat="1" ht="33.75">
      <c r="A642" s="80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</row>
    <row r="643" spans="1:27" s="76" customFormat="1" ht="33.75">
      <c r="A643" s="80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</row>
    <row r="644" spans="1:27" s="76" customFormat="1" ht="33.75">
      <c r="A644" s="80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</row>
    <row r="645" spans="1:27" s="76" customFormat="1" ht="33.75">
      <c r="A645" s="80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</row>
    <row r="646" spans="1:27" s="76" customFormat="1" ht="33.75">
      <c r="A646" s="80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</row>
    <row r="647" spans="1:27" s="76" customFormat="1" ht="33.75">
      <c r="A647" s="80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</row>
    <row r="648" spans="1:27" s="76" customFormat="1" ht="33.75">
      <c r="A648" s="80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</row>
    <row r="649" spans="1:27" s="76" customFormat="1" ht="33.75">
      <c r="A649" s="80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</row>
    <row r="650" spans="1:27" s="76" customFormat="1" ht="33.75">
      <c r="A650" s="80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</row>
    <row r="651" spans="1:27" s="76" customFormat="1" ht="33.75">
      <c r="A651" s="80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</row>
    <row r="652" spans="1:27" s="76" customFormat="1" ht="33.75">
      <c r="A652" s="80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</row>
    <row r="653" spans="1:27" s="76" customFormat="1" ht="33.75">
      <c r="A653" s="80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</row>
    <row r="654" spans="1:27" s="76" customFormat="1" ht="33.75">
      <c r="A654" s="80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</row>
    <row r="655" spans="1:27" s="76" customFormat="1" ht="33.75">
      <c r="A655" s="80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</row>
    <row r="656" spans="1:27" s="76" customFormat="1" ht="33.75">
      <c r="A656" s="80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</row>
    <row r="657" spans="1:27" s="78" customFormat="1" ht="33">
      <c r="A657" s="83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  <c r="AA657" s="96"/>
    </row>
    <row r="658" spans="1:14" ht="15">
      <c r="A658" s="74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</row>
    <row r="659" spans="1:14" ht="15">
      <c r="A659" s="74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</row>
    <row r="660" spans="1:14" ht="15">
      <c r="A660" s="74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</row>
    <row r="661" spans="1:14" ht="15">
      <c r="A661" s="74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</row>
    <row r="662" spans="1:14" ht="15">
      <c r="A662" s="74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</row>
    <row r="663" spans="1:14" ht="15">
      <c r="A663" s="74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</row>
    <row r="664" spans="1:14" ht="15">
      <c r="A664" s="74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</row>
    <row r="665" spans="1:14" ht="15">
      <c r="A665" s="74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</row>
    <row r="666" spans="1:14" ht="15">
      <c r="A666" s="74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</row>
    <row r="667" spans="1:14" ht="15">
      <c r="A667" s="74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</row>
    <row r="668" spans="1:14" ht="15">
      <c r="A668" s="74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</row>
    <row r="669" spans="1:14" ht="15">
      <c r="A669" s="74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</row>
    <row r="670" spans="1:14" ht="15">
      <c r="A670" s="74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</row>
    <row r="671" spans="1:14" ht="15">
      <c r="A671" s="74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</row>
    <row r="672" spans="1:14" ht="15">
      <c r="A672" s="74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</row>
    <row r="673" spans="1:14" ht="15">
      <c r="A673" s="74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</row>
    <row r="674" spans="1:14" ht="15">
      <c r="A674" s="74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</row>
    <row r="675" spans="1:14" ht="15">
      <c r="A675" s="74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</row>
    <row r="676" spans="1:14" ht="15">
      <c r="A676" s="74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</row>
    <row r="677" spans="1:14" ht="15">
      <c r="A677" s="74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</row>
    <row r="678" spans="1:14" ht="15">
      <c r="A678" s="74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</row>
    <row r="679" spans="1:14" ht="15">
      <c r="A679" s="74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</row>
    <row r="680" spans="1:14" ht="15">
      <c r="A680" s="74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</row>
    <row r="681" spans="1:14" ht="15">
      <c r="A681" s="74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</row>
    <row r="682" spans="1:14" ht="15">
      <c r="A682" s="74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</row>
    <row r="683" spans="1:14" ht="15">
      <c r="A683" s="74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</row>
    <row r="684" spans="1:14" ht="15">
      <c r="A684" s="74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</row>
    <row r="685" spans="1:14" ht="15">
      <c r="A685" s="74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</row>
    <row r="686" spans="1:14" ht="15">
      <c r="A686" s="74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</row>
    <row r="687" spans="1:14" ht="15">
      <c r="A687" s="74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</row>
    <row r="688" spans="1:14" ht="15">
      <c r="A688" s="74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</row>
    <row r="689" spans="1:14" ht="15">
      <c r="A689" s="74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</row>
    <row r="690" spans="1:14" ht="15">
      <c r="A690" s="74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</row>
    <row r="691" spans="1:14" ht="15">
      <c r="A691" s="74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</row>
    <row r="692" spans="1:14" ht="15">
      <c r="A692" s="74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</row>
    <row r="693" spans="1:14" ht="15">
      <c r="A693" s="74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</row>
    <row r="694" spans="1:14" ht="15">
      <c r="A694" s="74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</row>
    <row r="695" spans="1:14" ht="15">
      <c r="A695" s="74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</row>
    <row r="696" spans="1:14" ht="15">
      <c r="A696" s="74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</row>
    <row r="697" spans="1:14" ht="15">
      <c r="A697" s="74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</row>
    <row r="698" spans="1:14" ht="15">
      <c r="A698" s="74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</row>
    <row r="699" spans="1:14" ht="15">
      <c r="A699" s="74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</row>
    <row r="700" spans="1:14" ht="15">
      <c r="A700" s="74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</row>
    <row r="701" spans="1:14" ht="15">
      <c r="A701" s="74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</row>
    <row r="702" spans="1:14" ht="15">
      <c r="A702" s="74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</row>
    <row r="703" spans="1:14" ht="15">
      <c r="A703" s="74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</row>
    <row r="704" spans="1:14" ht="15">
      <c r="A704" s="74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</row>
    <row r="705" spans="1:14" ht="15">
      <c r="A705" s="74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</row>
    <row r="706" spans="1:14" ht="15">
      <c r="A706" s="74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</row>
    <row r="707" spans="1:14" ht="15">
      <c r="A707" s="74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</row>
    <row r="708" spans="1:14" ht="15">
      <c r="A708" s="74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</row>
    <row r="709" spans="1:14" ht="15">
      <c r="A709" s="74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</row>
    <row r="710" spans="1:14" ht="15">
      <c r="A710" s="74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</row>
    <row r="711" spans="1:14" ht="15">
      <c r="A711" s="74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</row>
    <row r="712" spans="1:14" ht="15">
      <c r="A712" s="74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</row>
    <row r="713" spans="1:14" ht="15">
      <c r="A713" s="74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</row>
    <row r="714" spans="1:14" ht="15">
      <c r="A714" s="74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</row>
    <row r="715" spans="1:14" ht="15">
      <c r="A715" s="74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</row>
    <row r="716" spans="1:14" ht="15">
      <c r="A716" s="74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</row>
    <row r="717" spans="1:14" ht="15">
      <c r="A717" s="74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</row>
    <row r="718" spans="1:14" ht="15">
      <c r="A718" s="74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</row>
    <row r="719" spans="1:14" ht="15">
      <c r="A719" s="74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</row>
    <row r="720" spans="1:14" ht="15">
      <c r="A720" s="74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</row>
    <row r="721" spans="1:14" ht="15">
      <c r="A721" s="74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</row>
    <row r="722" spans="1:14" ht="15">
      <c r="A722" s="74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</row>
    <row r="723" spans="1:14" ht="15">
      <c r="A723" s="74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</row>
    <row r="724" spans="1:14" ht="15">
      <c r="A724" s="74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</row>
    <row r="725" spans="1:14" ht="15">
      <c r="A725" s="74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</row>
    <row r="726" spans="1:14" ht="15">
      <c r="A726" s="74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</row>
    <row r="727" spans="1:14" ht="15">
      <c r="A727" s="74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</row>
    <row r="728" spans="1:14" ht="15">
      <c r="A728" s="74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</row>
    <row r="729" spans="1:14" ht="15">
      <c r="A729" s="74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</row>
    <row r="730" spans="1:14" ht="15">
      <c r="A730" s="74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</row>
    <row r="731" spans="1:14" ht="15">
      <c r="A731" s="74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</row>
    <row r="732" spans="1:14" ht="15">
      <c r="A732" s="74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</row>
    <row r="733" spans="1:14" ht="15">
      <c r="A733" s="74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</row>
    <row r="734" spans="1:14" ht="15">
      <c r="A734" s="74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</row>
    <row r="735" spans="1:14" ht="15">
      <c r="A735" s="74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</row>
    <row r="736" spans="1:14" ht="15">
      <c r="A736" s="74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</row>
    <row r="737" spans="1:14" ht="15">
      <c r="A737" s="74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</row>
    <row r="738" spans="1:14" ht="15">
      <c r="A738" s="74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</row>
    <row r="739" spans="1:14" ht="15">
      <c r="A739" s="74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</row>
    <row r="740" spans="1:14" ht="15">
      <c r="A740" s="74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</row>
    <row r="741" spans="1:14" ht="15">
      <c r="A741" s="74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</row>
    <row r="742" spans="1:14" ht="15">
      <c r="A742" s="74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</row>
    <row r="743" spans="1:14" ht="15">
      <c r="A743" s="74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</row>
    <row r="744" spans="1:14" ht="15">
      <c r="A744" s="74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</row>
    <row r="745" spans="1:14" ht="15">
      <c r="A745" s="74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</row>
    <row r="746" spans="1:14" ht="15">
      <c r="A746" s="74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</row>
    <row r="747" spans="1:14" ht="15">
      <c r="A747" s="74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</row>
    <row r="748" spans="1:14" ht="15">
      <c r="A748" s="74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</row>
    <row r="749" spans="1:14" ht="15">
      <c r="A749" s="74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</row>
    <row r="750" spans="1:14" ht="15">
      <c r="A750" s="74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</row>
    <row r="751" spans="1:14" ht="15">
      <c r="A751" s="74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</row>
    <row r="752" spans="1:14" ht="15">
      <c r="A752" s="74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</row>
    <row r="753" spans="1:14" ht="15">
      <c r="A753" s="74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</row>
    <row r="754" spans="1:14" ht="15">
      <c r="A754" s="74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</row>
    <row r="755" spans="1:14" ht="15">
      <c r="A755" s="74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</row>
    <row r="756" spans="1:14" ht="15">
      <c r="A756" s="74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</row>
    <row r="757" spans="1:14" ht="15">
      <c r="A757" s="74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</row>
    <row r="758" spans="1:14" ht="15">
      <c r="A758" s="74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</row>
    <row r="759" spans="1:14" ht="15">
      <c r="A759" s="74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</row>
    <row r="760" spans="1:14" ht="15">
      <c r="A760" s="74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</row>
    <row r="761" spans="1:14" ht="15">
      <c r="A761" s="74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</row>
    <row r="762" spans="1:14" ht="15">
      <c r="A762" s="74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</row>
    <row r="763" spans="1:14" ht="15">
      <c r="A763" s="74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</row>
    <row r="764" spans="1:14" ht="15">
      <c r="A764" s="74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</row>
    <row r="765" spans="1:14" ht="15">
      <c r="A765" s="74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</row>
    <row r="766" spans="1:14" ht="15">
      <c r="A766" s="74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</row>
    <row r="767" spans="1:14" ht="15">
      <c r="A767" s="74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</row>
    <row r="768" spans="1:14" ht="15">
      <c r="A768" s="74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</row>
    <row r="769" spans="1:14" ht="15">
      <c r="A769" s="74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</row>
    <row r="770" spans="1:14" ht="15">
      <c r="A770" s="74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</row>
    <row r="771" spans="1:14" ht="15">
      <c r="A771" s="74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</row>
    <row r="772" spans="1:14" ht="15">
      <c r="A772" s="74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</row>
    <row r="773" spans="1:14" ht="15">
      <c r="A773" s="74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</row>
    <row r="774" spans="1:14" ht="15">
      <c r="A774" s="74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</row>
    <row r="775" spans="1:14" ht="15">
      <c r="A775" s="74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</row>
    <row r="776" spans="1:14" ht="15">
      <c r="A776" s="74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</row>
    <row r="777" spans="1:14" ht="15">
      <c r="A777" s="74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</row>
    <row r="778" spans="1:14" ht="15">
      <c r="A778" s="74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</row>
    <row r="779" spans="1:14" ht="15">
      <c r="A779" s="74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</row>
    <row r="780" spans="1:14" ht="15">
      <c r="A780" s="74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</row>
    <row r="781" spans="1:14" ht="15">
      <c r="A781" s="74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</row>
    <row r="782" spans="1:14" ht="15">
      <c r="A782" s="74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</row>
    <row r="783" spans="1:14" ht="15">
      <c r="A783" s="74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</row>
    <row r="784" spans="1:14" ht="15">
      <c r="A784" s="74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</row>
    <row r="785" spans="1:14" ht="15">
      <c r="A785" s="74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</row>
    <row r="786" spans="1:14" ht="15">
      <c r="A786" s="74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</row>
    <row r="787" spans="1:14" ht="15">
      <c r="A787" s="74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</row>
    <row r="788" spans="1:14" ht="15">
      <c r="A788" s="74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</row>
    <row r="789" spans="1:14" ht="15">
      <c r="A789" s="74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</row>
    <row r="790" spans="1:14" ht="15">
      <c r="A790" s="74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</row>
    <row r="791" spans="1:14" ht="15">
      <c r="A791" s="74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</row>
    <row r="792" spans="1:14" ht="15">
      <c r="A792" s="74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</row>
    <row r="793" spans="1:14" ht="15">
      <c r="A793" s="74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</row>
    <row r="794" spans="1:14" ht="15">
      <c r="A794" s="74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</row>
    <row r="795" spans="1:14" ht="15">
      <c r="A795" s="74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</row>
    <row r="796" spans="1:14" ht="15">
      <c r="A796" s="74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</row>
    <row r="797" spans="1:14" ht="15">
      <c r="A797" s="74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</row>
    <row r="798" spans="1:14" ht="15">
      <c r="A798" s="74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</row>
    <row r="799" spans="1:14" ht="15">
      <c r="A799" s="74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</row>
    <row r="800" spans="1:14" ht="15">
      <c r="A800" s="74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</row>
    <row r="801" spans="1:14" ht="15">
      <c r="A801" s="74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</row>
    <row r="802" spans="1:14" ht="15">
      <c r="A802" s="74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</row>
    <row r="803" spans="1:14" ht="15">
      <c r="A803" s="74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</row>
    <row r="804" spans="1:14" ht="15">
      <c r="A804" s="74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</row>
    <row r="805" spans="1:14" ht="15">
      <c r="A805" s="74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</row>
    <row r="806" spans="1:14" ht="15">
      <c r="A806" s="74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</row>
    <row r="807" spans="1:14" ht="15">
      <c r="A807" s="74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</row>
    <row r="808" spans="1:14" ht="15">
      <c r="A808" s="74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</row>
    <row r="809" spans="1:14" ht="15">
      <c r="A809" s="74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</row>
    <row r="810" spans="1:14" ht="15">
      <c r="A810" s="74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</row>
    <row r="811" spans="1:14" ht="15">
      <c r="A811" s="74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</row>
    <row r="812" spans="1:14" ht="15">
      <c r="A812" s="74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</row>
    <row r="813" spans="1:14" ht="15">
      <c r="A813" s="74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</row>
    <row r="814" spans="1:14" ht="15">
      <c r="A814" s="74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</row>
    <row r="815" spans="1:14" ht="15">
      <c r="A815" s="74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</row>
    <row r="816" spans="1:14" ht="15">
      <c r="A816" s="74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</row>
    <row r="817" spans="1:14" ht="15">
      <c r="A817" s="74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</row>
    <row r="818" spans="1:14" ht="15">
      <c r="A818" s="74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</row>
    <row r="819" spans="1:14" ht="15">
      <c r="A819" s="74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</row>
    <row r="820" spans="1:14" ht="15">
      <c r="A820" s="74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</row>
    <row r="821" spans="1:14" ht="15">
      <c r="A821" s="74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</row>
    <row r="822" spans="1:14" ht="15">
      <c r="A822" s="74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</row>
    <row r="823" spans="1:14" ht="15">
      <c r="A823" s="74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</row>
    <row r="824" spans="1:14" ht="15">
      <c r="A824" s="74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</row>
    <row r="825" spans="1:14" ht="15">
      <c r="A825" s="74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</row>
    <row r="826" spans="1:14" ht="15">
      <c r="A826" s="74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</row>
    <row r="827" spans="1:14" ht="15">
      <c r="A827" s="74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</row>
    <row r="828" spans="1:14" ht="15">
      <c r="A828" s="74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</row>
    <row r="829" spans="1:14" ht="15">
      <c r="A829" s="74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</row>
    <row r="830" spans="1:14" ht="15">
      <c r="A830" s="74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</row>
    <row r="831" spans="1:14" ht="15">
      <c r="A831" s="74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</row>
    <row r="832" spans="1:14" ht="15">
      <c r="A832" s="74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</row>
    <row r="833" spans="1:14" ht="15">
      <c r="A833" s="74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</row>
    <row r="834" spans="1:14" ht="15">
      <c r="A834" s="74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</row>
    <row r="835" spans="1:14" ht="15">
      <c r="A835" s="74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</row>
    <row r="836" spans="1:14" ht="15">
      <c r="A836" s="74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</row>
    <row r="837" spans="1:14" ht="15">
      <c r="A837" s="74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</row>
    <row r="838" spans="1:14" ht="15">
      <c r="A838" s="74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</row>
    <row r="839" spans="1:14" ht="15">
      <c r="A839" s="74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</row>
    <row r="840" spans="1:14" ht="15">
      <c r="A840" s="74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</row>
    <row r="841" spans="1:14" ht="15">
      <c r="A841" s="74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</row>
    <row r="842" spans="1:14" ht="15">
      <c r="A842" s="74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</row>
    <row r="843" spans="1:14" ht="15">
      <c r="A843" s="74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</row>
    <row r="844" spans="1:14" ht="15">
      <c r="A844" s="74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</row>
    <row r="845" spans="1:14" ht="15">
      <c r="A845" s="74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</row>
    <row r="846" spans="1:14" ht="15">
      <c r="A846" s="74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</row>
    <row r="847" spans="1:14" ht="15">
      <c r="A847" s="74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</row>
    <row r="848" spans="1:14" ht="15">
      <c r="A848" s="74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</row>
    <row r="849" spans="1:14" ht="15">
      <c r="A849" s="74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</row>
    <row r="850" spans="1:14" ht="15">
      <c r="A850" s="74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</row>
    <row r="851" spans="1:14" ht="15">
      <c r="A851" s="74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</row>
    <row r="852" spans="1:14" ht="15">
      <c r="A852" s="74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</row>
    <row r="853" spans="1:14" ht="15">
      <c r="A853" s="74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</row>
    <row r="854" spans="1:14" ht="15">
      <c r="A854" s="74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</row>
    <row r="855" spans="1:14" ht="15">
      <c r="A855" s="74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</row>
    <row r="856" spans="1:14" ht="15">
      <c r="A856" s="74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</row>
    <row r="857" spans="1:14" ht="15">
      <c r="A857" s="74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</row>
    <row r="858" spans="1:14" ht="15">
      <c r="A858" s="74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</row>
    <row r="859" spans="1:14" ht="15">
      <c r="A859" s="74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</row>
    <row r="860" spans="1:14" ht="15">
      <c r="A860" s="74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</row>
    <row r="861" spans="1:14" ht="15">
      <c r="A861" s="74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</row>
    <row r="862" spans="1:14" ht="15">
      <c r="A862" s="74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</row>
    <row r="863" spans="1:14" ht="15">
      <c r="A863" s="74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</row>
    <row r="864" spans="1:14" ht="15">
      <c r="A864" s="74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</row>
    <row r="865" spans="1:14" ht="15">
      <c r="A865" s="74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</row>
    <row r="866" spans="1:14" ht="15">
      <c r="A866" s="74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</row>
    <row r="867" spans="1:14" ht="15">
      <c r="A867" s="74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</row>
    <row r="868" spans="1:14" ht="15">
      <c r="A868" s="74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</row>
    <row r="869" spans="1:14" ht="15">
      <c r="A869" s="74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</row>
    <row r="870" spans="1:14" ht="15">
      <c r="A870" s="74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</row>
    <row r="871" spans="1:14" ht="15">
      <c r="A871" s="74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</row>
    <row r="872" spans="1:14" ht="15">
      <c r="A872" s="74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</row>
    <row r="873" spans="1:14" ht="15">
      <c r="A873" s="74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</row>
    <row r="874" spans="1:14" ht="15">
      <c r="A874" s="74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</row>
  </sheetData>
  <sheetProtection password="C853" sheet="1"/>
  <mergeCells count="105">
    <mergeCell ref="D10:E10"/>
    <mergeCell ref="E22:F22"/>
    <mergeCell ref="H25:I25"/>
    <mergeCell ref="L24:M24"/>
    <mergeCell ref="L25:M25"/>
    <mergeCell ref="J25:K25"/>
    <mergeCell ref="L15:M15"/>
    <mergeCell ref="F11:M11"/>
    <mergeCell ref="D12:M12"/>
    <mergeCell ref="C15:F15"/>
    <mergeCell ref="E13:M13"/>
    <mergeCell ref="B11:C11"/>
    <mergeCell ref="B12:C12"/>
    <mergeCell ref="I15:K15"/>
    <mergeCell ref="C16:F16"/>
    <mergeCell ref="C17:F17"/>
    <mergeCell ref="B13:C13"/>
    <mergeCell ref="G15:H15"/>
    <mergeCell ref="G10:H10"/>
    <mergeCell ref="J17:K17"/>
    <mergeCell ref="B10:C10"/>
    <mergeCell ref="J16:K16"/>
    <mergeCell ref="G16:H16"/>
    <mergeCell ref="E23:F23"/>
    <mergeCell ref="E21:F21"/>
    <mergeCell ref="H21:I21"/>
    <mergeCell ref="H22:I22"/>
    <mergeCell ref="L21:M21"/>
    <mergeCell ref="J18:K18"/>
    <mergeCell ref="J23:K23"/>
    <mergeCell ref="H23:I23"/>
    <mergeCell ref="J19:K19"/>
    <mergeCell ref="J22:K22"/>
    <mergeCell ref="K42:L42"/>
    <mergeCell ref="I41:J41"/>
    <mergeCell ref="B33:B35"/>
    <mergeCell ref="E30:F30"/>
    <mergeCell ref="K41:L41"/>
    <mergeCell ref="K39:L39"/>
    <mergeCell ref="I40:J40"/>
    <mergeCell ref="H33:H34"/>
    <mergeCell ref="K40:L40"/>
    <mergeCell ref="I33:J34"/>
    <mergeCell ref="C47:F47"/>
    <mergeCell ref="J46:M46"/>
    <mergeCell ref="J52:M52"/>
    <mergeCell ref="B57:H57"/>
    <mergeCell ref="J56:M56"/>
    <mergeCell ref="C52:F52"/>
    <mergeCell ref="C53:F53"/>
    <mergeCell ref="I37:J37"/>
    <mergeCell ref="I36:J36"/>
    <mergeCell ref="C51:F51"/>
    <mergeCell ref="B44:B45"/>
    <mergeCell ref="I42:J42"/>
    <mergeCell ref="C48:F48"/>
    <mergeCell ref="C49:F49"/>
    <mergeCell ref="C50:F50"/>
    <mergeCell ref="C44:F45"/>
    <mergeCell ref="C46:F46"/>
    <mergeCell ref="L22:M22"/>
    <mergeCell ref="J21:K21"/>
    <mergeCell ref="J24:K24"/>
    <mergeCell ref="L23:M23"/>
    <mergeCell ref="I39:J39"/>
    <mergeCell ref="K36:L36"/>
    <mergeCell ref="K37:L37"/>
    <mergeCell ref="K38:L38"/>
    <mergeCell ref="I38:J38"/>
    <mergeCell ref="I35:J35"/>
    <mergeCell ref="G33:G34"/>
    <mergeCell ref="D9:M9"/>
    <mergeCell ref="I10:M10"/>
    <mergeCell ref="D11:E11"/>
    <mergeCell ref="C18:F18"/>
    <mergeCell ref="C19:F19"/>
    <mergeCell ref="G19:H19"/>
    <mergeCell ref="G17:H17"/>
    <mergeCell ref="G18:H18"/>
    <mergeCell ref="H24:I24"/>
    <mergeCell ref="B9:C9"/>
    <mergeCell ref="B2:M2"/>
    <mergeCell ref="C4:M4"/>
    <mergeCell ref="D6:M6"/>
    <mergeCell ref="D7:M7"/>
    <mergeCell ref="B7:C7"/>
    <mergeCell ref="B8:C8"/>
    <mergeCell ref="D8:M8"/>
    <mergeCell ref="E24:F24"/>
    <mergeCell ref="B31:C31"/>
    <mergeCell ref="E33:F35"/>
    <mergeCell ref="C24:D24"/>
    <mergeCell ref="C33:D35"/>
    <mergeCell ref="C25:D25"/>
    <mergeCell ref="E25:F25"/>
    <mergeCell ref="J48:M48"/>
    <mergeCell ref="J50:M50"/>
    <mergeCell ref="G44:G45"/>
    <mergeCell ref="C21:D21"/>
    <mergeCell ref="C22:D22"/>
    <mergeCell ref="C23:D23"/>
    <mergeCell ref="K33:L35"/>
    <mergeCell ref="H29:J29"/>
    <mergeCell ref="L30:M30"/>
    <mergeCell ref="H30:K30"/>
  </mergeCells>
  <conditionalFormatting sqref="B19 B22:B28">
    <cfRule type="expression" priority="105" dxfId="13" stopIfTrue="1">
      <formula>A19=1</formula>
    </cfRule>
  </conditionalFormatting>
  <conditionalFormatting sqref="P27:S27 P22:T22 Q23:R23 S23:S24">
    <cfRule type="cellIs" priority="42" dxfId="11" operator="equal" stopIfTrue="1">
      <formula>0</formula>
    </cfRule>
  </conditionalFormatting>
  <conditionalFormatting sqref="P27 R27 P22 R22:R23">
    <cfRule type="containsText" priority="41" dxfId="11" operator="containsText" stopIfTrue="1" text="ERRO">
      <formula>NOT(ISERROR(SEARCH("ERRO",P22)))</formula>
    </cfRule>
  </conditionalFormatting>
  <conditionalFormatting sqref="G46">
    <cfRule type="cellIs" priority="109" dxfId="18" operator="equal" stopIfTrue="1">
      <formula>$G$46</formula>
    </cfRule>
  </conditionalFormatting>
  <conditionalFormatting sqref="G47">
    <cfRule type="cellIs" priority="110" dxfId="18" operator="equal" stopIfTrue="1">
      <formula>$G$47</formula>
    </cfRule>
  </conditionalFormatting>
  <conditionalFormatting sqref="G48">
    <cfRule type="cellIs" priority="111" dxfId="13" operator="equal" stopIfTrue="1">
      <formula>$G$48</formula>
    </cfRule>
  </conditionalFormatting>
  <conditionalFormatting sqref="G49">
    <cfRule type="cellIs" priority="112" dxfId="13" operator="equal" stopIfTrue="1">
      <formula>$G$49</formula>
    </cfRule>
  </conditionalFormatting>
  <conditionalFormatting sqref="G50">
    <cfRule type="cellIs" priority="113" dxfId="13" operator="equal" stopIfTrue="1">
      <formula>$G$50</formula>
    </cfRule>
  </conditionalFormatting>
  <conditionalFormatting sqref="G51">
    <cfRule type="cellIs" priority="114" dxfId="13" operator="equal" stopIfTrue="1">
      <formula>$G$51</formula>
    </cfRule>
  </conditionalFormatting>
  <conditionalFormatting sqref="G52">
    <cfRule type="cellIs" priority="115" dxfId="13" operator="equal" stopIfTrue="1">
      <formula>$G$52</formula>
    </cfRule>
  </conditionalFormatting>
  <conditionalFormatting sqref="V27">
    <cfRule type="cellIs" priority="116" dxfId="0" operator="greaterThan" stopIfTrue="1">
      <formula>#REF!&gt;0</formula>
    </cfRule>
  </conditionalFormatting>
  <conditionalFormatting sqref="O24">
    <cfRule type="cellIs" priority="117" dxfId="11" operator="equal" stopIfTrue="1">
      <formula>$O$24</formula>
    </cfRule>
  </conditionalFormatting>
  <conditionalFormatting sqref="C22:D22">
    <cfRule type="cellIs" priority="118" dxfId="0" operator="between" stopIfTrue="1">
      <formula>#REF!</formula>
      <formula>#REF!</formula>
    </cfRule>
    <cfRule type="cellIs" priority="119" dxfId="0" operator="between" stopIfTrue="1">
      <formula>#REF!</formula>
      <formula>#REF!</formula>
    </cfRule>
  </conditionalFormatting>
  <conditionalFormatting sqref="E22:F22">
    <cfRule type="cellIs" priority="120" dxfId="0" operator="between" stopIfTrue="1">
      <formula>#REF!</formula>
      <formula>#REF!</formula>
    </cfRule>
    <cfRule type="cellIs" priority="121" dxfId="0" operator="between" stopIfTrue="1">
      <formula>#REF!</formula>
      <formula>#REF!</formula>
    </cfRule>
    <cfRule type="cellIs" priority="122" dxfId="0" operator="notEqual" stopIfTrue="1">
      <formula>$O$30</formula>
    </cfRule>
  </conditionalFormatting>
  <conditionalFormatting sqref="E23:F23">
    <cfRule type="cellIs" priority="123" dxfId="0" operator="between" stopIfTrue="1">
      <formula>#REF!</formula>
      <formula>#REF!</formula>
    </cfRule>
    <cfRule type="cellIs" priority="124" dxfId="0" operator="between" stopIfTrue="1">
      <formula>#REF!</formula>
      <formula>#REF!</formula>
    </cfRule>
  </conditionalFormatting>
  <conditionalFormatting sqref="C24:D24">
    <cfRule type="cellIs" priority="125" dxfId="0" operator="between" stopIfTrue="1">
      <formula>#REF!</formula>
      <formula>#REF!</formula>
    </cfRule>
    <cfRule type="cellIs" priority="126" dxfId="0" operator="notEqual" stopIfTrue="1">
      <formula>$P$30</formula>
    </cfRule>
  </conditionalFormatting>
  <conditionalFormatting sqref="E24:F24">
    <cfRule type="cellIs" priority="127" dxfId="0" operator="equal" stopIfTrue="1">
      <formula>#REF!</formula>
    </cfRule>
    <cfRule type="cellIs" priority="128" dxfId="0" operator="equal" stopIfTrue="1">
      <formula>#REF!</formula>
    </cfRule>
  </conditionalFormatting>
  <dataValidations count="6">
    <dataValidation errorStyle="warning" type="textLength" operator="equal" allowBlank="1" showInputMessage="1" showErrorMessage="1" error="Verifique se o número de registo está correcto  " sqref="B36:B41 D6">
      <formula1>7</formula1>
    </dataValidation>
    <dataValidation type="list" allowBlank="1" showInputMessage="1" showErrorMessage="1" sqref="K31">
      <formula1>Form_NGen!#REF!</formula1>
    </dataValidation>
    <dataValidation type="list" allowBlank="1" showInputMessage="1" showErrorMessage="1" sqref="G17:G18 D9 G16:H16">
      <formula1>$B$93:$B$313</formula1>
    </dataValidation>
    <dataValidation type="list" allowBlank="1" showInputMessage="1" showErrorMessage="1" sqref="D12">
      <formula1>$H$93:$H$440</formula1>
    </dataValidation>
    <dataValidation type="list" allowBlank="1" showInputMessage="1" showErrorMessage="1" sqref="I10:M10">
      <formula1>$E$93:$E$131</formula1>
    </dataValidation>
    <dataValidation type="list" allowBlank="1" showInputMessage="1" showErrorMessage="1" sqref="F10">
      <formula1>$P$93:$P$106</formula1>
    </dataValidation>
  </dataValidations>
  <printOptions horizontalCentered="1" verticalCentered="1"/>
  <pageMargins left="0.18" right="0.03937007874015748" top="0.1968503937007874" bottom="0.1968503937007874" header="0.1968503937007874" footer="0.1968503937007874"/>
  <pageSetup horizontalDpi="600" verticalDpi="600" orientation="portrait" paperSize="9" scale="45" r:id="rId3"/>
  <headerFooter alignWithMargins="0">
    <oddHeader>&amp;L&amp;G&amp;R
&amp;G</oddHeader>
    <oddFooter>&amp;L
INFARMED - Autoridade Nacional do Medicamento e Produtos de Saúde, I.P.
Parque de Saúde de Lisboa - Av. do Brasil, 53 * 1749-004 Lisboa * Tel.: +351 217 987 100 *  Fax: +351 217 987 316  * Website: www.infarmed.pt * E-mail: infarmed@infarmed.pt
</oddFooter>
  </headerFooter>
  <ignoredErrors>
    <ignoredError sqref="B31 G35:H35" numberStoredAsText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Infarmed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Infarmed</dc:creator>
  <cp:keywords/>
  <dc:description/>
  <cp:lastModifiedBy>Alexandra Ribeiro</cp:lastModifiedBy>
  <cp:lastPrinted>2016-01-07T10:25:58Z</cp:lastPrinted>
  <dcterms:created xsi:type="dcterms:W3CDTF">2008-07-23T17:00:16Z</dcterms:created>
  <dcterms:modified xsi:type="dcterms:W3CDTF">2016-06-08T14:21:35Z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