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DATS\Medicamentos\Precos\RAP AMBULATÓRIO_HOSPITALAR\2025\Documentos para publicação_2025\NÃO GENERICOS\DOCUMENTOS_RAP2025\"/>
    </mc:Choice>
  </mc:AlternateContent>
  <xr:revisionPtr revIDLastSave="0" documentId="13_ncr:1_{48371F34-6D8D-4E39-80A8-A089C1071C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_NGen " sheetId="24" r:id="rId1"/>
  </sheets>
  <definedNames>
    <definedName name="_xlnm._FilterDatabase" localSheetId="0" hidden="1">'Form_NGen '!$U$8:$U$11</definedName>
    <definedName name="_xlnm.Print_Area" localSheetId="0">'Form_NGen '!$B$1:$P$64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4" l="1"/>
  <c r="G28" i="24"/>
  <c r="G29" i="24"/>
  <c r="G30" i="24"/>
  <c r="H27" i="24"/>
  <c r="J27" i="24" s="1"/>
  <c r="H28" i="24"/>
  <c r="J28" i="24" s="1"/>
  <c r="H29" i="24"/>
  <c r="J29" i="24" s="1"/>
  <c r="AE29" i="24" s="1"/>
  <c r="M21" i="24"/>
  <c r="M20" i="24"/>
  <c r="Z21" i="24"/>
  <c r="Z20" i="24"/>
  <c r="Z19" i="24"/>
  <c r="E27" i="24" s="1"/>
  <c r="L27" i="24" s="1"/>
  <c r="A27" i="24" s="1"/>
  <c r="R26" i="24"/>
  <c r="E29" i="24" s="1"/>
  <c r="L29" i="24" s="1"/>
  <c r="A29" i="24" s="1"/>
  <c r="H30" i="24"/>
  <c r="J30" i="24" s="1"/>
  <c r="M23" i="24"/>
  <c r="J23" i="24"/>
  <c r="E44" i="24"/>
  <c r="E45" i="24"/>
  <c r="E46" i="24"/>
  <c r="C58" i="24" s="1"/>
  <c r="E47" i="24"/>
  <c r="C59" i="24" s="1"/>
  <c r="E48" i="24"/>
  <c r="E49" i="24"/>
  <c r="D44" i="24"/>
  <c r="F44" i="24"/>
  <c r="V26" i="24"/>
  <c r="B61" i="24"/>
  <c r="B60" i="24"/>
  <c r="B59" i="24"/>
  <c r="B58" i="24"/>
  <c r="B57" i="24"/>
  <c r="B56" i="24"/>
  <c r="C55" i="24"/>
  <c r="B55" i="24"/>
  <c r="G49" i="24"/>
  <c r="H49" i="24" s="1"/>
  <c r="F49" i="24"/>
  <c r="D49" i="24"/>
  <c r="G48" i="24"/>
  <c r="H48" i="24" s="1"/>
  <c r="F48" i="24"/>
  <c r="D48" i="24"/>
  <c r="G47" i="24"/>
  <c r="H47" i="24" s="1"/>
  <c r="F47" i="24"/>
  <c r="D47" i="24"/>
  <c r="G46" i="24"/>
  <c r="H46" i="24" s="1"/>
  <c r="F46" i="24"/>
  <c r="D46" i="24"/>
  <c r="G45" i="24"/>
  <c r="H45" i="24" s="1"/>
  <c r="F45" i="24"/>
  <c r="D45" i="24"/>
  <c r="G44" i="24"/>
  <c r="H44" i="24"/>
  <c r="X28" i="24"/>
  <c r="U28" i="24"/>
  <c r="M22" i="24"/>
  <c r="J22" i="24"/>
  <c r="J21" i="24"/>
  <c r="J20" i="24"/>
  <c r="L28" i="24"/>
  <c r="L30" i="24" l="1"/>
  <c r="A30" i="24" s="1"/>
  <c r="AD29" i="24"/>
  <c r="U26" i="24"/>
  <c r="V7" i="24"/>
  <c r="H38" i="24" s="1"/>
  <c r="M38" i="24" s="1"/>
  <c r="H55" i="24" s="1"/>
  <c r="C60" i="24"/>
  <c r="C57" i="24"/>
  <c r="C56" i="24"/>
  <c r="C61" i="24"/>
  <c r="U7" i="24"/>
  <c r="H36" i="24" s="1"/>
  <c r="I47" i="24" s="1"/>
  <c r="K47" i="24" s="1"/>
  <c r="G59" i="24" s="1"/>
  <c r="A28" i="24"/>
  <c r="V28" i="24"/>
  <c r="M45" i="24" l="1"/>
  <c r="O45" i="24" s="1"/>
  <c r="H57" i="24" s="1"/>
  <c r="M44" i="24"/>
  <c r="O44" i="24" s="1"/>
  <c r="H56" i="24" s="1"/>
  <c r="M46" i="24"/>
  <c r="O46" i="24" s="1"/>
  <c r="H58" i="24" s="1"/>
  <c r="M47" i="24"/>
  <c r="O47" i="24" s="1"/>
  <c r="H59" i="24" s="1"/>
  <c r="M49" i="24"/>
  <c r="O49" i="24" s="1"/>
  <c r="H61" i="24" s="1"/>
  <c r="M48" i="24"/>
  <c r="O48" i="24" s="1"/>
  <c r="H60" i="24" s="1"/>
  <c r="M36" i="24"/>
  <c r="G55" i="24" s="1"/>
  <c r="I45" i="24"/>
  <c r="K45" i="24" s="1"/>
  <c r="G57" i="24" s="1"/>
  <c r="I46" i="24"/>
  <c r="K46" i="24" s="1"/>
  <c r="G58" i="24" s="1"/>
  <c r="I44" i="24"/>
  <c r="K44" i="24" s="1"/>
  <c r="G56" i="24" s="1"/>
  <c r="I48" i="24"/>
  <c r="K48" i="24" s="1"/>
  <c r="G60" i="24" s="1"/>
  <c r="I49" i="24"/>
  <c r="K49" i="24" s="1"/>
  <c r="G61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M80322</author>
    <author>Fernanda Ferrador</author>
    <author>fernanda ferrador</author>
  </authors>
  <commentList>
    <comment ref="G15" authorId="0" shapeId="0" xr:uid="{00000000-0006-0000-0000-000001000000}">
      <text>
        <r>
          <rPr>
            <b/>
            <sz val="12"/>
            <color indexed="81"/>
            <rFont val="Calisto MT"/>
            <family val="1"/>
          </rPr>
          <t>PREENCHER APENAS NOS CASOS APLICÁVEIS</t>
        </r>
      </text>
    </comment>
    <comment ref="O19" authorId="1" shapeId="0" xr:uid="{00000000-0006-0000-0000-000002000000}">
      <text>
        <r>
          <rPr>
            <b/>
            <sz val="14"/>
            <color indexed="81"/>
            <rFont val="Tahoma"/>
            <family val="2"/>
          </rPr>
          <t xml:space="preserve">
Escolher o tipo de Classificação do Medicamento: 
      -  Envase  Normal
      -  Envase Clínico </t>
        </r>
      </text>
    </comment>
    <comment ref="J38" authorId="2" shapeId="0" xr:uid="{00000000-0006-0000-0000-000003000000}">
      <text>
        <r>
          <rPr>
            <b/>
            <sz val="13"/>
            <color indexed="81"/>
            <rFont val="Arial"/>
            <family val="2"/>
          </rPr>
          <t xml:space="preserve">
PVA REFERÊNCIA   + TAXA DE COMERCIALIZAÇÃO (0,4%) 
</t>
        </r>
      </text>
    </comment>
    <comment ref="H53" authorId="0" shapeId="0" xr:uid="{00000000-0006-0000-0000-000004000000}">
      <text>
        <r>
          <rPr>
            <b/>
            <sz val="13"/>
            <color indexed="81"/>
            <rFont val="Arial"/>
            <family val="2"/>
          </rPr>
          <t xml:space="preserve">
PREÇO DE AQUISIÇÃO = PVA REFERÊNCIA + TAXA DE COMERCIALIZAÇÃO (0,4%) + IVA (6%)
</t>
        </r>
      </text>
    </comment>
  </commentList>
</comments>
</file>

<file path=xl/sharedStrings.xml><?xml version="1.0" encoding="utf-8"?>
<sst xmlns="http://schemas.openxmlformats.org/spreadsheetml/2006/main" count="85" uniqueCount="69">
  <si>
    <t>Nº DE REGISTO</t>
  </si>
  <si>
    <t>MARCA</t>
  </si>
  <si>
    <t>FORMA FARMACÊUTICA</t>
  </si>
  <si>
    <t>APRESENTAÇÃO</t>
  </si>
  <si>
    <t>DCI</t>
  </si>
  <si>
    <t>DOSAGEM</t>
  </si>
  <si>
    <t>PAÍSES</t>
  </si>
  <si>
    <t>ESPANHA</t>
  </si>
  <si>
    <t>PVA</t>
  </si>
  <si>
    <t>Y</t>
  </si>
  <si>
    <t>APRESENTAÇÃO/DOSAGEM</t>
  </si>
  <si>
    <r>
      <t>APRESENTAÇÃO            R</t>
    </r>
    <r>
      <rPr>
        <b/>
        <vertAlign val="subscript"/>
        <sz val="16"/>
        <rFont val="Arial"/>
        <family val="2"/>
      </rPr>
      <t>2</t>
    </r>
  </si>
  <si>
    <t>APRESENTAÇÃO                         Y</t>
  </si>
  <si>
    <r>
      <t>R</t>
    </r>
    <r>
      <rPr>
        <b/>
        <vertAlign val="subscript"/>
        <sz val="18"/>
        <rFont val="Arial"/>
        <family val="2"/>
      </rPr>
      <t xml:space="preserve">2 </t>
    </r>
    <r>
      <rPr>
        <b/>
        <sz val="14"/>
        <rFont val="Arial"/>
        <family val="2"/>
      </rPr>
      <t>- Proporcionalidade da dimensão da apresentação</t>
    </r>
  </si>
  <si>
    <r>
      <t>R</t>
    </r>
    <r>
      <rPr>
        <b/>
        <vertAlign val="subscript"/>
        <sz val="18"/>
        <rFont val="Arial"/>
        <family val="2"/>
      </rPr>
      <t>1</t>
    </r>
    <r>
      <rPr>
        <b/>
        <sz val="14"/>
        <rFont val="Arial"/>
        <family val="2"/>
      </rPr>
      <t xml:space="preserve"> - Proporcionalidade da dosagem</t>
    </r>
  </si>
  <si>
    <t>Nº DE 
REGISTO</t>
  </si>
  <si>
    <t>Nº DE
 REGISTO</t>
  </si>
  <si>
    <t>NOME DO MEDICAMENTO</t>
  </si>
  <si>
    <t>PVP (IVA INCLUÍDO)</t>
  </si>
  <si>
    <t xml:space="preserve">PVA </t>
  </si>
  <si>
    <t>(1)</t>
  </si>
  <si>
    <t>(2)</t>
  </si>
  <si>
    <t>(3)</t>
  </si>
  <si>
    <t>FRANÇA</t>
  </si>
  <si>
    <r>
      <t>DOSAGEM
R</t>
    </r>
    <r>
      <rPr>
        <b/>
        <vertAlign val="subscript"/>
        <sz val="16"/>
        <rFont val="Arial"/>
        <family val="2"/>
      </rPr>
      <t>1</t>
    </r>
  </si>
  <si>
    <t>PVA 
REFERÊNCIA</t>
  </si>
  <si>
    <t>MERCADO AMBULATÓRIO</t>
  </si>
  <si>
    <t>MERCADO HOSPITALAR</t>
  </si>
  <si>
    <t>(4)</t>
  </si>
  <si>
    <t xml:space="preserve">(1) x (3) x (4) </t>
  </si>
  <si>
    <t xml:space="preserve">(2) x (3) x (4) </t>
  </si>
  <si>
    <t>TITULAR AIM</t>
  </si>
  <si>
    <t>REPRESENTANTE LEGAL</t>
  </si>
  <si>
    <t>VOLUME / APRESENTAÇÃO</t>
  </si>
  <si>
    <t>PVA REFERÊNCIA  (MÉDIA)</t>
  </si>
  <si>
    <t>PVA REFERÊNCIA (MÍNIMO)</t>
  </si>
  <si>
    <t>MERCADO 
AMBULATÓRIO</t>
  </si>
  <si>
    <t>MERCADO 
HOSPITALAR</t>
  </si>
  <si>
    <t>PREÇO AQUISIÇÃO
S/IVA</t>
  </si>
  <si>
    <t>REVISÃO  HOSPITALAR</t>
  </si>
  <si>
    <t>REVISÃO  AMBULATÓRIO</t>
  </si>
  <si>
    <t>NÃO</t>
  </si>
  <si>
    <t>SIM</t>
  </si>
  <si>
    <t xml:space="preserve">  NOME:</t>
  </si>
  <si>
    <t xml:space="preserve">PVP  </t>
  </si>
  <si>
    <t>2 - MEDICAMENTO NÃO GENÉRICO (APRESENTAÇÃO DE MENOR DIMENSÃO)</t>
  </si>
  <si>
    <t>3 - MEDICAMENTO NÃO GENÉRICO DE REFERÊNCIA</t>
  </si>
  <si>
    <t>4 - CÁLCULO  DOS  PVA  DE  REFERÊNCIA</t>
  </si>
  <si>
    <t>5 - OUTRAS APRESENTAÇÕES DA  FORMA FARMACÊUTICA E DOSAGEM</t>
  </si>
  <si>
    <t>6 - QUADRO  SÍNTESE</t>
  </si>
  <si>
    <t>1 - INFORMAÇÃO GERAL</t>
  </si>
  <si>
    <t>7 - CONTACTOS</t>
  </si>
  <si>
    <t>PREÇO AQUISIÇÃO (S/IVA)</t>
  </si>
  <si>
    <t>PREÇO AQUISIÇÃO (C/IVA)</t>
  </si>
  <si>
    <r>
      <t xml:space="preserve">   R</t>
    </r>
    <r>
      <rPr>
        <b/>
        <vertAlign val="subscript"/>
        <sz val="16"/>
        <rFont val="Arial"/>
        <family val="2"/>
      </rPr>
      <t>2</t>
    </r>
  </si>
  <si>
    <t>ACONDICIONAMENTO</t>
  </si>
  <si>
    <t>PVP 
(C/IVA)</t>
  </si>
  <si>
    <t>PVP  
(C/IVA)</t>
  </si>
  <si>
    <t>ITÁLIA</t>
  </si>
  <si>
    <t>CLASSE</t>
  </si>
  <si>
    <t>C</t>
  </si>
  <si>
    <t>H</t>
  </si>
  <si>
    <t>A</t>
  </si>
  <si>
    <t>CLASSIFICAÇÃO MEDICAMENTO</t>
  </si>
  <si>
    <t>ENVASE CLÍNICO</t>
  </si>
  <si>
    <t>ENVASE NORMAL</t>
  </si>
  <si>
    <t xml:space="preserve"> REVISÃO ANUAL DE PREÇOS DE MEDICAMENTO NÃO GENÉRICO (Mercado Ambulatório e Hospitalar) - 2025</t>
  </si>
  <si>
    <t>BÉLGICA</t>
  </si>
  <si>
    <t>M-PRP-002/06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</si>
</sst>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€&quot;;\-#,##0.00\ &quot;€&quot;"/>
    <numFmt numFmtId="164" formatCode="_-* #,##0.00\ _€_-;\-* #,##0.00\ _€_-;_-* &quot;-&quot;??\ _€_-;_-@_-"/>
    <numFmt numFmtId="165" formatCode="#,##0.00\ &quot;€&quot;"/>
    <numFmt numFmtId="166" formatCode="0.0000"/>
    <numFmt numFmtId="167" formatCode="0.000"/>
    <numFmt numFmtId="168" formatCode="#,##0.000"/>
    <numFmt numFmtId="169" formatCode="00"/>
    <numFmt numFmtId="170" formatCode="#,##0.00_ ;\-#,##0.00\ "/>
  </numFmts>
  <fonts count="42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vertAlign val="subscript"/>
      <sz val="16"/>
      <name val="Arial"/>
      <family val="2"/>
    </font>
    <font>
      <sz val="15"/>
      <name val="Arial"/>
      <family val="2"/>
    </font>
    <font>
      <b/>
      <sz val="14"/>
      <name val="Arial"/>
      <family val="2"/>
    </font>
    <font>
      <b/>
      <vertAlign val="subscript"/>
      <sz val="1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b/>
      <sz val="16"/>
      <color indexed="9"/>
      <name val="Arial"/>
      <family val="2"/>
    </font>
    <font>
      <b/>
      <sz val="13"/>
      <color indexed="81"/>
      <name val="Arial"/>
      <family val="2"/>
    </font>
    <font>
      <b/>
      <sz val="12"/>
      <color indexed="81"/>
      <name val="Calisto MT"/>
      <family val="1"/>
    </font>
    <font>
      <b/>
      <sz val="15"/>
      <name val="Arial"/>
      <family val="2"/>
    </font>
    <font>
      <b/>
      <sz val="14"/>
      <color indexed="81"/>
      <name val="Tahoma"/>
      <family val="2"/>
    </font>
    <font>
      <sz val="26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6"/>
      <color rgb="FFFF0000"/>
      <name val="Arial"/>
      <family val="2"/>
    </font>
    <font>
      <b/>
      <sz val="12"/>
      <color rgb="FFFF0000"/>
      <name val="Geneva"/>
    </font>
    <font>
      <b/>
      <sz val="26"/>
      <color rgb="FFFF0000"/>
      <name val="Arial"/>
      <family val="2"/>
    </font>
    <font>
      <sz val="26"/>
      <color rgb="FFFF0000"/>
      <name val="Arial"/>
      <family val="2"/>
    </font>
    <font>
      <sz val="14"/>
      <color theme="0"/>
      <name val="Arial"/>
      <family val="2"/>
    </font>
    <font>
      <b/>
      <sz val="26"/>
      <color theme="0"/>
      <name val="Arial"/>
      <family val="2"/>
    </font>
    <font>
      <sz val="2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top"/>
    </xf>
    <xf numFmtId="0" fontId="2" fillId="0" borderId="0">
      <alignment vertical="top"/>
    </xf>
    <xf numFmtId="0" fontId="3" fillId="0" borderId="0" applyNumberFormat="0" applyFill="0" applyBorder="0" applyAlignment="0" applyProtection="0">
      <alignment vertical="top"/>
      <protection locked="0"/>
    </xf>
    <xf numFmtId="0" fontId="25" fillId="0" borderId="0"/>
    <xf numFmtId="164" fontId="1" fillId="0" borderId="0" applyFont="0" applyFill="0" applyBorder="0" applyAlignment="0" applyProtection="0"/>
  </cellStyleXfs>
  <cellXfs count="326">
    <xf numFmtId="0" fontId="0" fillId="0" borderId="0" xfId="0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Alignment="1"/>
    <xf numFmtId="0" fontId="7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Fill="1" applyBorder="1" applyAlignment="1" applyProtection="1">
      <alignment horizontal="righ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right" vertical="center" wrapText="1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7" fillId="0" borderId="9" xfId="0" applyFont="1" applyFill="1" applyBorder="1" applyAlignment="1" applyProtection="1">
      <protection locked="0"/>
    </xf>
    <xf numFmtId="49" fontId="7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Alignment="1"/>
    <xf numFmtId="0" fontId="14" fillId="0" borderId="0" xfId="0" applyFont="1" applyAlignment="1"/>
    <xf numFmtId="0" fontId="14" fillId="0" borderId="0" xfId="0" applyFont="1" applyFill="1" applyBorder="1" applyAlignment="1"/>
    <xf numFmtId="168" fontId="6" fillId="0" borderId="12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0" applyFont="1" applyFill="1" applyBorder="1" applyAlignment="1"/>
    <xf numFmtId="165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6" fillId="0" borderId="15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/>
    <xf numFmtId="0" fontId="6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/>
    <xf numFmtId="0" fontId="4" fillId="0" borderId="0" xfId="0" applyFont="1" applyBorder="1" applyAlignment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 applyProtection="1">
      <protection locked="0"/>
    </xf>
    <xf numFmtId="165" fontId="7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>
      <alignment horizontal="left" vertical="center"/>
    </xf>
    <xf numFmtId="170" fontId="7" fillId="0" borderId="0" xfId="4" applyNumberFormat="1" applyFont="1" applyFill="1" applyBorder="1" applyAlignment="1" applyProtection="1">
      <alignment horizontal="center" vertical="center"/>
      <protection hidden="1"/>
    </xf>
    <xf numFmtId="165" fontId="7" fillId="0" borderId="0" xfId="0" applyNumberFormat="1" applyFont="1" applyFill="1" applyBorder="1" applyAlignment="1" applyProtection="1">
      <alignment horizontal="center" vertical="center"/>
      <protection hidden="1"/>
    </xf>
    <xf numFmtId="165" fontId="7" fillId="0" borderId="18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wrapText="1"/>
    </xf>
    <xf numFmtId="0" fontId="1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65" fontId="6" fillId="0" borderId="18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/>
    <xf numFmtId="0" fontId="17" fillId="0" borderId="0" xfId="0" applyFont="1" applyFill="1" applyAlignment="1"/>
    <xf numFmtId="170" fontId="7" fillId="0" borderId="19" xfId="4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left" vertical="center" wrapText="1"/>
    </xf>
    <xf numFmtId="0" fontId="6" fillId="0" borderId="16" xfId="0" applyFont="1" applyFill="1" applyBorder="1" applyAlignment="1" applyProtection="1">
      <alignment horizontal="left" vertical="center" wrapText="1"/>
    </xf>
    <xf numFmtId="168" fontId="6" fillId="0" borderId="20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165" fontId="6" fillId="0" borderId="2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7" fontId="7" fillId="0" borderId="22" xfId="4" applyNumberFormat="1" applyFont="1" applyFill="1" applyBorder="1" applyAlignment="1" applyProtection="1">
      <alignment horizontal="center" vertical="center"/>
      <protection hidden="1"/>
    </xf>
    <xf numFmtId="0" fontId="6" fillId="0" borderId="23" xfId="0" applyFont="1" applyFill="1" applyBorder="1" applyAlignment="1" applyProtection="1">
      <alignment vertical="center" wrapText="1"/>
      <protection locked="0"/>
    </xf>
    <xf numFmtId="0" fontId="19" fillId="2" borderId="24" xfId="0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165" fontId="7" fillId="0" borderId="13" xfId="0" applyNumberFormat="1" applyFont="1" applyFill="1" applyBorder="1" applyAlignment="1" applyProtection="1">
      <alignment vertical="center" wrapText="1"/>
      <protection locked="0"/>
    </xf>
    <xf numFmtId="165" fontId="7" fillId="0" borderId="25" xfId="0" applyNumberFormat="1" applyFont="1" applyFill="1" applyBorder="1" applyAlignment="1" applyProtection="1">
      <alignment vertical="center" wrapText="1"/>
      <protection locked="0"/>
    </xf>
    <xf numFmtId="0" fontId="4" fillId="0" borderId="16" xfId="0" applyFont="1" applyFill="1" applyBorder="1" applyAlignment="1"/>
    <xf numFmtId="0" fontId="7" fillId="0" borderId="26" xfId="0" applyFont="1" applyFill="1" applyBorder="1" applyAlignment="1"/>
    <xf numFmtId="0" fontId="7" fillId="0" borderId="27" xfId="0" applyFont="1" applyFill="1" applyBorder="1" applyAlignment="1"/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right" vertical="center" wrapText="1"/>
      <protection locked="0"/>
    </xf>
    <xf numFmtId="0" fontId="9" fillId="0" borderId="28" xfId="0" applyFont="1" applyFill="1" applyBorder="1" applyAlignment="1" applyProtection="1">
      <alignment horizontal="left" vertical="center" wrapText="1"/>
      <protection hidden="1"/>
    </xf>
    <xf numFmtId="0" fontId="9" fillId="0" borderId="7" xfId="0" applyFont="1" applyFill="1" applyBorder="1" applyAlignment="1" applyProtection="1">
      <alignment horizontal="right" vertical="center" wrapText="1"/>
      <protection hidden="1"/>
    </xf>
    <xf numFmtId="0" fontId="6" fillId="0" borderId="29" xfId="0" applyFont="1" applyFill="1" applyBorder="1" applyAlignment="1" applyProtection="1">
      <alignment horizontal="left" vertical="center" wrapText="1"/>
      <protection hidden="1"/>
    </xf>
    <xf numFmtId="167" fontId="6" fillId="0" borderId="29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righ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hidden="1"/>
    </xf>
    <xf numFmtId="0" fontId="9" fillId="0" borderId="4" xfId="0" applyFont="1" applyFill="1" applyBorder="1" applyAlignment="1" applyProtection="1">
      <alignment horizontal="right" vertical="center" wrapText="1"/>
      <protection hidden="1"/>
    </xf>
    <xf numFmtId="167" fontId="6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5" xfId="0" applyFont="1" applyFill="1" applyBorder="1" applyAlignment="1" applyProtection="1">
      <alignment horizontal="center" vertical="center" wrapText="1"/>
      <protection hidden="1"/>
    </xf>
    <xf numFmtId="165" fontId="7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 applyProtection="1">
      <alignment horizontal="center" vertical="center" wrapText="1"/>
      <protection hidden="1"/>
    </xf>
    <xf numFmtId="165" fontId="7" fillId="0" borderId="13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20" xfId="0" applyNumberFormat="1" applyFont="1" applyFill="1" applyBorder="1" applyAlignment="1">
      <alignment vertical="center" wrapText="1"/>
    </xf>
    <xf numFmtId="7" fontId="7" fillId="0" borderId="12" xfId="4" applyNumberFormat="1" applyFont="1" applyFill="1" applyBorder="1" applyAlignment="1" applyProtection="1">
      <alignment horizontal="center" vertical="center"/>
      <protection hidden="1"/>
    </xf>
    <xf numFmtId="7" fontId="7" fillId="0" borderId="30" xfId="4" applyNumberFormat="1" applyFont="1" applyFill="1" applyBorder="1" applyAlignment="1" applyProtection="1">
      <alignment horizontal="center" vertical="center"/>
      <protection hidden="1"/>
    </xf>
    <xf numFmtId="7" fontId="7" fillId="0" borderId="13" xfId="4" applyNumberFormat="1" applyFont="1" applyFill="1" applyBorder="1" applyAlignment="1" applyProtection="1">
      <alignment horizontal="center" vertical="center"/>
      <protection hidden="1"/>
    </xf>
    <xf numFmtId="0" fontId="22" fillId="2" borderId="31" xfId="0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vertical="center" wrapText="1"/>
    </xf>
    <xf numFmtId="0" fontId="26" fillId="0" borderId="0" xfId="0" applyFont="1" applyFill="1" applyAlignment="1"/>
    <xf numFmtId="0" fontId="27" fillId="0" borderId="0" xfId="0" applyFont="1" applyFill="1" applyAlignment="1" applyProtection="1">
      <alignment horizontal="center"/>
      <protection hidden="1"/>
    </xf>
    <xf numFmtId="0" fontId="26" fillId="0" borderId="0" xfId="0" applyFont="1" applyFill="1" applyBorder="1" applyAlignment="1"/>
    <xf numFmtId="0" fontId="26" fillId="0" borderId="0" xfId="0" applyFont="1" applyFill="1" applyAlignment="1" applyProtection="1">
      <protection hidden="1"/>
    </xf>
    <xf numFmtId="0" fontId="6" fillId="0" borderId="32" xfId="0" applyFont="1" applyFill="1" applyBorder="1" applyAlignment="1" applyProtection="1">
      <alignment horizontal="right" vertical="center" wrapText="1"/>
      <protection locked="0"/>
    </xf>
    <xf numFmtId="0" fontId="28" fillId="0" borderId="0" xfId="0" applyFont="1" applyFill="1" applyBorder="1" applyAlignment="1"/>
    <xf numFmtId="0" fontId="16" fillId="0" borderId="0" xfId="0" applyFont="1" applyFill="1" applyBorder="1" applyAlignment="1"/>
    <xf numFmtId="0" fontId="28" fillId="0" borderId="0" xfId="0" applyFont="1" applyFill="1" applyAlignment="1"/>
    <xf numFmtId="165" fontId="29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Alignment="1" applyProtection="1">
      <protection hidden="1"/>
    </xf>
    <xf numFmtId="165" fontId="27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165" fontId="30" fillId="2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 applyProtection="1">
      <alignment horizontal="center" vertical="center" wrapText="1"/>
      <protection locked="0"/>
    </xf>
    <xf numFmtId="4" fontId="5" fillId="0" borderId="34" xfId="0" applyNumberFormat="1" applyFont="1" applyFill="1" applyBorder="1" applyAlignment="1" applyProtection="1">
      <alignment horizontal="center" vertical="center"/>
      <protection locked="0"/>
    </xf>
    <xf numFmtId="0" fontId="32" fillId="0" borderId="35" xfId="0" applyFont="1" applyFill="1" applyBorder="1" applyAlignment="1" applyProtection="1">
      <alignment horizontal="left" vertical="center" wrapText="1"/>
      <protection hidden="1"/>
    </xf>
    <xf numFmtId="0" fontId="24" fillId="0" borderId="0" xfId="0" applyFont="1" applyFill="1" applyAlignment="1"/>
    <xf numFmtId="0" fontId="17" fillId="0" borderId="0" xfId="0" applyFont="1" applyAlignment="1"/>
    <xf numFmtId="0" fontId="24" fillId="0" borderId="0" xfId="0" applyFont="1" applyFill="1" applyBorder="1" applyAlignment="1"/>
    <xf numFmtId="0" fontId="33" fillId="0" borderId="0" xfId="0" applyFont="1" applyFill="1" applyBorder="1" applyAlignment="1">
      <alignment vertical="center" wrapText="1"/>
    </xf>
    <xf numFmtId="0" fontId="28" fillId="0" borderId="0" xfId="0" applyFont="1" applyFill="1" applyAlignment="1" applyProtection="1">
      <protection hidden="1"/>
    </xf>
    <xf numFmtId="0" fontId="34" fillId="0" borderId="0" xfId="0" applyFont="1" applyFill="1" applyAlignment="1" applyProtection="1">
      <alignment horizontal="center"/>
      <protection hidden="1"/>
    </xf>
    <xf numFmtId="165" fontId="35" fillId="5" borderId="0" xfId="0" applyNumberFormat="1" applyFont="1" applyFill="1" applyBorder="1" applyAlignment="1" applyProtection="1">
      <alignment vertical="center" wrapText="1"/>
    </xf>
    <xf numFmtId="165" fontId="35" fillId="2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>
      <alignment vertical="top"/>
    </xf>
    <xf numFmtId="0" fontId="28" fillId="0" borderId="0" xfId="0" applyFont="1" applyFill="1">
      <alignment vertical="top"/>
    </xf>
    <xf numFmtId="169" fontId="36" fillId="0" borderId="0" xfId="0" applyNumberFormat="1" applyFont="1" applyFill="1" applyBorder="1" applyAlignment="1">
      <alignment horizontal="center"/>
    </xf>
    <xf numFmtId="0" fontId="34" fillId="0" borderId="0" xfId="0" applyFont="1" applyFill="1" applyAlignment="1"/>
    <xf numFmtId="0" fontId="37" fillId="0" borderId="0" xfId="0" applyFont="1" applyFill="1" applyAlignment="1"/>
    <xf numFmtId="0" fontId="38" fillId="0" borderId="0" xfId="0" applyFont="1" applyFill="1" applyAlignment="1"/>
    <xf numFmtId="165" fontId="10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31" fillId="0" borderId="0" xfId="0" applyFont="1" applyFill="1" applyAlignment="1">
      <alignment horizontal="center"/>
    </xf>
    <xf numFmtId="165" fontId="27" fillId="0" borderId="0" xfId="0" applyNumberFormat="1" applyFont="1" applyFill="1" applyAlignment="1"/>
    <xf numFmtId="0" fontId="29" fillId="0" borderId="0" xfId="0" applyFont="1" applyFill="1" applyAlignment="1"/>
    <xf numFmtId="0" fontId="39" fillId="0" borderId="0" xfId="0" applyFont="1" applyFill="1" applyAlignment="1"/>
    <xf numFmtId="165" fontId="29" fillId="0" borderId="0" xfId="0" applyNumberFormat="1" applyFont="1" applyFill="1" applyAlignment="1"/>
    <xf numFmtId="0" fontId="29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9" fillId="5" borderId="0" xfId="0" applyFont="1" applyFill="1" applyAlignment="1">
      <alignment horizontal="center"/>
    </xf>
    <xf numFmtId="0" fontId="26" fillId="0" borderId="0" xfId="0" applyFont="1" applyFill="1" applyAlignment="1">
      <alignment horizontal="right"/>
    </xf>
    <xf numFmtId="0" fontId="27" fillId="0" borderId="0" xfId="0" applyFont="1" applyFill="1" applyAlignment="1"/>
    <xf numFmtId="0" fontId="26" fillId="0" borderId="0" xfId="0" applyFont="1" applyFill="1" applyAlignment="1" applyProtection="1">
      <alignment horizontal="center"/>
      <protection hidden="1"/>
    </xf>
    <xf numFmtId="0" fontId="26" fillId="0" borderId="0" xfId="0" applyFont="1" applyAlignment="1"/>
    <xf numFmtId="0" fontId="26" fillId="0" borderId="0" xfId="0" applyFont="1" applyFill="1">
      <alignment vertical="top"/>
    </xf>
    <xf numFmtId="0" fontId="40" fillId="0" borderId="0" xfId="0" applyFont="1" applyFill="1" applyAlignment="1"/>
    <xf numFmtId="0" fontId="41" fillId="0" borderId="0" xfId="0" applyFont="1" applyFill="1" applyAlignment="1"/>
    <xf numFmtId="0" fontId="32" fillId="0" borderId="11" xfId="0" applyFont="1" applyFill="1" applyBorder="1" applyAlignment="1" applyProtection="1">
      <alignment horizontal="left" vertical="center" wrapText="1"/>
      <protection hidden="1"/>
    </xf>
    <xf numFmtId="0" fontId="6" fillId="0" borderId="56" xfId="0" applyFont="1" applyFill="1" applyBorder="1" applyAlignment="1" applyProtection="1">
      <alignment horizontal="center" vertical="center" wrapText="1"/>
      <protection hidden="1"/>
    </xf>
    <xf numFmtId="0" fontId="6" fillId="0" borderId="16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center" vertical="center" wrapText="1"/>
      <protection hidden="1"/>
    </xf>
    <xf numFmtId="165" fontId="6" fillId="0" borderId="6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  <protection hidden="1"/>
    </xf>
    <xf numFmtId="0" fontId="6" fillId="0" borderId="15" xfId="0" applyFont="1" applyFill="1" applyBorder="1" applyAlignment="1" applyProtection="1">
      <alignment horizontal="center" vertical="center" wrapText="1"/>
      <protection hidden="1"/>
    </xf>
    <xf numFmtId="0" fontId="6" fillId="0" borderId="40" xfId="0" applyFont="1" applyFill="1" applyBorder="1" applyAlignment="1" applyProtection="1">
      <alignment horizontal="center" vertical="center" wrapText="1"/>
      <protection hidden="1"/>
    </xf>
    <xf numFmtId="0" fontId="6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16" xfId="0" applyFont="1" applyFill="1" applyBorder="1" applyAlignment="1">
      <alignment horizontal="left"/>
    </xf>
    <xf numFmtId="165" fontId="29" fillId="4" borderId="2" xfId="0" applyNumberFormat="1" applyFont="1" applyFill="1" applyBorder="1" applyAlignment="1" applyProtection="1">
      <alignment horizontal="center" vertical="center" wrapText="1"/>
      <protection hidden="1"/>
    </xf>
    <xf numFmtId="165" fontId="29" fillId="4" borderId="3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65" xfId="0" applyFont="1" applyFill="1" applyBorder="1" applyAlignment="1" applyProtection="1">
      <alignment horizontal="center" vertical="center" wrapText="1"/>
      <protection locked="0"/>
    </xf>
    <xf numFmtId="0" fontId="5" fillId="0" borderId="34" xfId="0" applyFont="1" applyFill="1" applyBorder="1" applyAlignment="1" applyProtection="1">
      <alignment horizontal="center" vertical="center" wrapText="1"/>
      <protection locked="0"/>
    </xf>
    <xf numFmtId="165" fontId="29" fillId="0" borderId="66" xfId="0" applyNumberFormat="1" applyFont="1" applyFill="1" applyBorder="1" applyAlignment="1" applyProtection="1">
      <alignment horizontal="left" wrapText="1"/>
      <protection hidden="1"/>
    </xf>
    <xf numFmtId="168" fontId="6" fillId="0" borderId="27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40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27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36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 applyProtection="1">
      <alignment horizontal="center" vertical="center" wrapText="1"/>
      <protection hidden="1"/>
    </xf>
    <xf numFmtId="0" fontId="6" fillId="0" borderId="28" xfId="0" applyFont="1" applyFill="1" applyBorder="1" applyAlignment="1" applyProtection="1">
      <alignment horizontal="center" vertical="center" wrapText="1"/>
      <protection hidden="1"/>
    </xf>
    <xf numFmtId="0" fontId="6" fillId="0" borderId="13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left" vertical="center"/>
    </xf>
    <xf numFmtId="0" fontId="6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Fill="1" applyBorder="1" applyAlignment="1" applyProtection="1">
      <alignment horizontal="left"/>
      <protection locked="0"/>
    </xf>
    <xf numFmtId="165" fontId="6" fillId="4" borderId="27" xfId="0" applyNumberFormat="1" applyFont="1" applyFill="1" applyBorder="1" applyAlignment="1" applyProtection="1">
      <alignment horizontal="center" vertical="center" wrapText="1"/>
      <protection hidden="1"/>
    </xf>
    <xf numFmtId="165" fontId="6" fillId="4" borderId="40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56" xfId="0" applyNumberFormat="1" applyFont="1" applyFill="1" applyBorder="1" applyAlignment="1">
      <alignment horizontal="center" vertical="center" wrapText="1"/>
    </xf>
    <xf numFmtId="165" fontId="6" fillId="0" borderId="16" xfId="0" applyNumberFormat="1" applyFont="1" applyFill="1" applyBorder="1" applyAlignment="1">
      <alignment horizontal="center" vertical="center" wrapText="1"/>
    </xf>
    <xf numFmtId="165" fontId="6" fillId="0" borderId="60" xfId="0" applyNumberFormat="1" applyFont="1" applyFill="1" applyBorder="1" applyAlignment="1">
      <alignment horizontal="center" vertical="center" wrapText="1"/>
    </xf>
    <xf numFmtId="165" fontId="6" fillId="0" borderId="54" xfId="0" applyNumberFormat="1" applyFont="1" applyFill="1" applyBorder="1" applyAlignment="1">
      <alignment horizontal="center" vertical="center" wrapText="1"/>
    </xf>
    <xf numFmtId="165" fontId="30" fillId="0" borderId="60" xfId="0" applyNumberFormat="1" applyFont="1" applyFill="1" applyBorder="1" applyAlignment="1">
      <alignment horizontal="center" vertical="center" wrapText="1"/>
    </xf>
    <xf numFmtId="165" fontId="30" fillId="0" borderId="54" xfId="0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/>
    </xf>
    <xf numFmtId="0" fontId="15" fillId="0" borderId="54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165" fontId="7" fillId="0" borderId="27" xfId="0" applyNumberFormat="1" applyFont="1" applyFill="1" applyBorder="1" applyAlignment="1" applyProtection="1">
      <alignment horizontal="center" vertical="center" wrapText="1"/>
      <protection hidden="1"/>
    </xf>
    <xf numFmtId="165" fontId="7" fillId="0" borderId="15" xfId="0" applyNumberFormat="1" applyFont="1" applyFill="1" applyBorder="1" applyAlignment="1" applyProtection="1">
      <alignment horizontal="center" vertical="center" wrapText="1"/>
      <protection hidden="1"/>
    </xf>
    <xf numFmtId="165" fontId="7" fillId="0" borderId="64" xfId="0" applyNumberFormat="1" applyFont="1" applyFill="1" applyBorder="1" applyAlignment="1" applyProtection="1">
      <alignment horizontal="center" vertical="center" wrapText="1"/>
      <protection hidden="1"/>
    </xf>
    <xf numFmtId="165" fontId="7" fillId="0" borderId="40" xfId="0" applyNumberFormat="1" applyFont="1" applyFill="1" applyBorder="1" applyAlignment="1" applyProtection="1">
      <alignment horizontal="center" vertical="center" wrapText="1"/>
      <protection hidden="1"/>
    </xf>
    <xf numFmtId="165" fontId="7" fillId="0" borderId="39" xfId="0" applyNumberFormat="1" applyFont="1" applyFill="1" applyBorder="1" applyAlignment="1" applyProtection="1">
      <alignment horizontal="center" vertical="center" wrapText="1"/>
      <protection hidden="1"/>
    </xf>
    <xf numFmtId="165" fontId="7" fillId="0" borderId="28" xfId="0" applyNumberFormat="1" applyFont="1" applyFill="1" applyBorder="1" applyAlignment="1" applyProtection="1">
      <alignment horizontal="center" vertical="center" wrapText="1"/>
      <protection hidden="1"/>
    </xf>
    <xf numFmtId="165" fontId="7" fillId="0" borderId="63" xfId="0" applyNumberFormat="1" applyFont="1" applyFill="1" applyBorder="1" applyAlignment="1" applyProtection="1">
      <alignment horizontal="center" vertical="center" wrapText="1"/>
      <protection hidden="1"/>
    </xf>
    <xf numFmtId="165" fontId="7" fillId="0" borderId="29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49" fontId="7" fillId="0" borderId="61" xfId="0" applyNumberFormat="1" applyFont="1" applyFill="1" applyBorder="1" applyAlignment="1">
      <alignment horizontal="center" vertical="center" wrapText="1"/>
    </xf>
    <xf numFmtId="49" fontId="7" fillId="0" borderId="6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19" fillId="3" borderId="22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165" fontId="7" fillId="0" borderId="22" xfId="0" applyNumberFormat="1" applyFont="1" applyFill="1" applyBorder="1" applyAlignment="1" applyProtection="1">
      <alignment horizontal="center" vertical="center"/>
      <protection hidden="1"/>
    </xf>
    <xf numFmtId="165" fontId="7" fillId="0" borderId="52" xfId="0" applyNumberFormat="1" applyFont="1" applyFill="1" applyBorder="1" applyAlignment="1" applyProtection="1">
      <alignment horizontal="center" vertical="center"/>
      <protection hidden="1"/>
    </xf>
    <xf numFmtId="49" fontId="7" fillId="5" borderId="0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6" fillId="5" borderId="27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40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9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68" fontId="6" fillId="0" borderId="9" xfId="0" applyNumberFormat="1" applyFont="1" applyFill="1" applyBorder="1" applyAlignment="1">
      <alignment horizontal="center" vertical="center" wrapText="1"/>
    </xf>
    <xf numFmtId="168" fontId="6" fillId="0" borderId="5" xfId="0" applyNumberFormat="1" applyFont="1" applyFill="1" applyBorder="1" applyAlignment="1">
      <alignment horizontal="center" vertical="center" wrapText="1"/>
    </xf>
    <xf numFmtId="165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29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39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29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50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47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39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29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50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47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 hidden="1"/>
    </xf>
    <xf numFmtId="0" fontId="6" fillId="0" borderId="49" xfId="0" applyFont="1" applyFill="1" applyBorder="1" applyAlignment="1" applyProtection="1">
      <alignment horizontal="center" vertical="center" wrapText="1"/>
      <protection locked="0" hidden="1"/>
    </xf>
    <xf numFmtId="0" fontId="9" fillId="0" borderId="42" xfId="0" applyFont="1" applyFill="1" applyBorder="1" applyAlignment="1" applyProtection="1">
      <alignment horizontal="left" vertical="center" wrapText="1"/>
      <protection hidden="1"/>
    </xf>
    <xf numFmtId="0" fontId="9" fillId="0" borderId="40" xfId="0" applyFont="1" applyFill="1" applyBorder="1" applyAlignment="1" applyProtection="1">
      <alignment horizontal="left" vertical="center" wrapText="1"/>
      <protection hidden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 hidden="1"/>
    </xf>
    <xf numFmtId="0" fontId="6" fillId="0" borderId="40" xfId="0" applyFont="1" applyFill="1" applyBorder="1" applyAlignment="1" applyProtection="1">
      <alignment horizontal="center" vertical="center" wrapText="1"/>
      <protection locked="0" hidden="1"/>
    </xf>
    <xf numFmtId="0" fontId="7" fillId="0" borderId="36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 applyProtection="1">
      <alignment horizontal="center" vertical="center" wrapText="1"/>
      <protection locked="0"/>
    </xf>
    <xf numFmtId="0" fontId="6" fillId="0" borderId="46" xfId="0" applyFont="1" applyFill="1" applyBorder="1" applyAlignment="1" applyProtection="1">
      <alignment horizontal="center" vertical="center" wrapText="1"/>
      <protection locked="0" hidden="1"/>
    </xf>
    <xf numFmtId="0" fontId="6" fillId="0" borderId="47" xfId="0" applyFont="1" applyFill="1" applyBorder="1" applyAlignment="1" applyProtection="1">
      <alignment horizontal="center" vertical="center" wrapText="1"/>
      <protection locked="0" hidden="1"/>
    </xf>
    <xf numFmtId="0" fontId="9" fillId="0" borderId="48" xfId="0" applyFont="1" applyFill="1" applyBorder="1" applyAlignment="1" applyProtection="1">
      <alignment horizontal="left" vertical="center" wrapText="1"/>
      <protection hidden="1"/>
    </xf>
    <xf numFmtId="0" fontId="9" fillId="0" borderId="29" xfId="0" applyFont="1" applyFill="1" applyBorder="1" applyAlignment="1" applyProtection="1">
      <alignment horizontal="left" vertical="center" wrapText="1"/>
      <protection hidden="1"/>
    </xf>
    <xf numFmtId="0" fontId="7" fillId="0" borderId="27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 applyProtection="1">
      <alignment horizontal="right" vertical="center" wrapText="1"/>
      <protection locked="0"/>
    </xf>
    <xf numFmtId="0" fontId="6" fillId="0" borderId="41" xfId="0" applyFont="1" applyFill="1" applyBorder="1" applyAlignment="1" applyProtection="1">
      <alignment horizontal="right" vertical="center" wrapText="1"/>
      <protection locked="0"/>
    </xf>
    <xf numFmtId="0" fontId="7" fillId="0" borderId="42" xfId="0" applyFont="1" applyFill="1" applyBorder="1" applyAlignment="1" applyProtection="1">
      <alignment horizontal="left" vertical="center" wrapText="1"/>
      <protection locked="0"/>
    </xf>
    <xf numFmtId="0" fontId="6" fillId="0" borderId="41" xfId="0" applyFont="1" applyBorder="1" applyAlignment="1">
      <alignment horizontal="left"/>
    </xf>
    <xf numFmtId="0" fontId="14" fillId="0" borderId="42" xfId="0" applyFon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6" fillId="0" borderId="43" xfId="0" applyFont="1" applyFill="1" applyBorder="1" applyAlignment="1" applyProtection="1">
      <alignment horizontal="left" vertical="center" wrapText="1"/>
      <protection locked="0"/>
    </xf>
    <xf numFmtId="0" fontId="6" fillId="0" borderId="44" xfId="0" applyFont="1" applyFill="1" applyBorder="1" applyAlignment="1" applyProtection="1">
      <alignment horizontal="left" vertical="center" wrapText="1"/>
      <protection locked="0"/>
    </xf>
    <xf numFmtId="0" fontId="6" fillId="0" borderId="45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 applyProtection="1">
      <alignment horizontal="left" vertical="center" wrapText="1"/>
      <protection locked="0"/>
    </xf>
    <xf numFmtId="0" fontId="0" fillId="0" borderId="28" xfId="0" applyBorder="1" applyAlignment="1"/>
    <xf numFmtId="0" fontId="0" fillId="0" borderId="29" xfId="0" applyBorder="1" applyAlignment="1"/>
    <xf numFmtId="0" fontId="6" fillId="0" borderId="27" xfId="0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40" xfId="0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Fill="1" applyBorder="1" applyAlignment="1" applyProtection="1">
      <alignment horizontal="left"/>
      <protection locked="0"/>
    </xf>
    <xf numFmtId="0" fontId="6" fillId="0" borderId="15" xfId="0" applyFont="1" applyFill="1" applyBorder="1" applyAlignment="1" applyProtection="1">
      <alignment horizontal="left"/>
      <protection locked="0"/>
    </xf>
    <xf numFmtId="0" fontId="6" fillId="0" borderId="40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left"/>
      <protection locked="0"/>
    </xf>
    <xf numFmtId="0" fontId="18" fillId="0" borderId="37" xfId="0" applyFont="1" applyBorder="1" applyAlignment="1" applyProtection="1">
      <alignment horizontal="left"/>
      <protection locked="0"/>
    </xf>
    <xf numFmtId="0" fontId="6" fillId="0" borderId="38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Fill="1" applyBorder="1" applyAlignment="1" applyProtection="1">
      <alignment horizontal="left" vertical="center" wrapText="1"/>
      <protection locked="0"/>
    </xf>
    <xf numFmtId="0" fontId="6" fillId="0" borderId="37" xfId="0" applyFont="1" applyFill="1" applyBorder="1" applyAlignment="1" applyProtection="1">
      <alignment horizontal="left" vertical="center" wrapText="1"/>
      <protection locked="0"/>
    </xf>
    <xf numFmtId="0" fontId="7" fillId="0" borderId="38" xfId="0" applyFont="1" applyFill="1" applyBorder="1" applyAlignment="1" applyProtection="1">
      <alignment horizontal="left" vertical="center" wrapText="1"/>
      <protection locked="0"/>
    </xf>
    <xf numFmtId="0" fontId="7" fillId="0" borderId="36" xfId="0" applyFont="1" applyFill="1" applyBorder="1" applyAlignment="1" applyProtection="1">
      <alignment horizontal="left" vertical="center" wrapText="1"/>
      <protection locked="0"/>
    </xf>
    <xf numFmtId="0" fontId="7" fillId="0" borderId="37" xfId="0" applyFont="1" applyFill="1" applyBorder="1" applyAlignment="1" applyProtection="1">
      <alignment horizontal="left" vertical="center" wrapText="1"/>
      <protection locked="0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7" fillId="0" borderId="36" xfId="0" applyFont="1" applyFill="1" applyBorder="1" applyAlignment="1" applyProtection="1">
      <alignment horizontal="left" vertical="center"/>
      <protection locked="0"/>
    </xf>
    <xf numFmtId="0" fontId="7" fillId="0" borderId="37" xfId="0" applyFont="1" applyFill="1" applyBorder="1" applyAlignment="1" applyProtection="1">
      <alignment horizontal="left" vertical="center"/>
      <protection locked="0"/>
    </xf>
    <xf numFmtId="165" fontId="6" fillId="0" borderId="40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Estilo 1" xfId="1" xr:uid="{00000000-0005-0000-0000-000000000000}"/>
    <cellStyle name="Hiperligação" xfId="2" builtinId="8"/>
    <cellStyle name="Normal" xfId="0" builtinId="0"/>
    <cellStyle name="Normal 2" xfId="3" xr:uid="{00000000-0005-0000-0000-000003000000}"/>
    <cellStyle name="Vírgula" xfId="4" builtinId="3"/>
  </cellStyles>
  <dxfs count="10">
    <dxf>
      <font>
        <b/>
        <i val="0"/>
        <color rgb="FF3333FF"/>
      </font>
    </dxf>
    <dxf>
      <font>
        <b/>
        <i val="0"/>
        <color rgb="FF3333FF"/>
      </font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auto="1"/>
      </font>
      <fill>
        <patternFill patternType="solid">
          <fgColor indexed="43"/>
          <bgColor indexed="9"/>
        </patternFill>
      </fill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google.pt/url?url=http://pt.dreamstime.com/fotografia-de-stock-telefone-de-pilha-azul-image10882962&amp;rct=j&amp;frm=1&amp;q=&amp;esrc=s&amp;sa=U&amp;ved=0CDMQwW4wD2oVChMI9Myr--uZyQIVy1sUCh04rAIz&amp;usg=AFQjCNG6oORacPTBCVXyroQgIELJbtGrDA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58</xdr:row>
      <xdr:rowOff>6350</xdr:rowOff>
    </xdr:from>
    <xdr:to>
      <xdr:col>9</xdr:col>
      <xdr:colOff>495300</xdr:colOff>
      <xdr:row>58</xdr:row>
      <xdr:rowOff>234950</xdr:rowOff>
    </xdr:to>
    <xdr:pic>
      <xdr:nvPicPr>
        <xdr:cNvPr id="34134" name="Picture 54" descr="icone-telefones-uteis[1]">
          <a:extLst>
            <a:ext uri="{FF2B5EF4-FFF2-40B4-BE49-F238E27FC236}">
              <a16:creationId xmlns:a16="http://schemas.microsoft.com/office/drawing/2014/main" id="{E8599717-9C57-4804-AC00-48BC8FBD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20828000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273050</xdr:colOff>
      <xdr:row>58</xdr:row>
      <xdr:rowOff>215900</xdr:rowOff>
    </xdr:from>
    <xdr:to>
      <xdr:col>9</xdr:col>
      <xdr:colOff>444500</xdr:colOff>
      <xdr:row>59</xdr:row>
      <xdr:rowOff>228600</xdr:rowOff>
    </xdr:to>
    <xdr:pic>
      <xdr:nvPicPr>
        <xdr:cNvPr id="34135" name="Picture 62" descr="Resultado de imagem para DESENHOS TELEMOVEIS EM AZU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6D2356-B6D0-4C41-A7BC-B8DBA0AF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21037550"/>
          <a:ext cx="1714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241300</xdr:colOff>
      <xdr:row>60</xdr:row>
      <xdr:rowOff>25400</xdr:rowOff>
    </xdr:from>
    <xdr:to>
      <xdr:col>9</xdr:col>
      <xdr:colOff>482600</xdr:colOff>
      <xdr:row>61</xdr:row>
      <xdr:rowOff>6350</xdr:rowOff>
    </xdr:to>
    <xdr:pic>
      <xdr:nvPicPr>
        <xdr:cNvPr id="34136" name="Picture 65">
          <a:extLst>
            <a:ext uri="{FF2B5EF4-FFF2-40B4-BE49-F238E27FC236}">
              <a16:creationId xmlns:a16="http://schemas.microsoft.com/office/drawing/2014/main" id="{220B6475-42C7-41F2-9D45-9BAE018D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5300" y="21570950"/>
          <a:ext cx="247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AW446"/>
  <sheetViews>
    <sheetView showGridLines="0" showRowColHeaders="0" tabSelected="1" showOutlineSymbols="0" topLeftCell="A16" zoomScale="50" zoomScaleNormal="50" workbookViewId="0">
      <selection activeCell="H34" sqref="H34"/>
    </sheetView>
  </sheetViews>
  <sheetFormatPr defaultColWidth="9.1796875" defaultRowHeight="15.5" outlineLevelCol="1"/>
  <cols>
    <col min="1" max="1" width="5.1796875" style="2" customWidth="1"/>
    <col min="2" max="2" width="25.1796875" style="1" customWidth="1" outlineLevel="1"/>
    <col min="3" max="3" width="20" style="1" customWidth="1" outlineLevel="1"/>
    <col min="4" max="4" width="15.81640625" style="1" customWidth="1" outlineLevel="1"/>
    <col min="5" max="5" width="8.453125" style="1" customWidth="1" outlineLevel="1"/>
    <col min="6" max="6" width="17" style="1" customWidth="1" outlineLevel="1"/>
    <col min="7" max="7" width="27.26953125" style="1" customWidth="1" outlineLevel="1"/>
    <col min="8" max="8" width="21.453125" style="1" customWidth="1" outlineLevel="1"/>
    <col min="9" max="9" width="8.7265625" style="1" customWidth="1" outlineLevel="1"/>
    <col min="10" max="10" width="14.453125" style="1" customWidth="1" outlineLevel="1"/>
    <col min="11" max="11" width="13.54296875" style="1" customWidth="1" outlineLevel="1"/>
    <col min="12" max="12" width="9.54296875" style="1" customWidth="1" outlineLevel="1"/>
    <col min="13" max="13" width="13.1796875" style="1" customWidth="1" outlineLevel="1"/>
    <col min="14" max="14" width="3.81640625" style="1" customWidth="1"/>
    <col min="15" max="15" width="14" style="1" customWidth="1"/>
    <col min="16" max="16" width="14.453125" style="106" customWidth="1"/>
    <col min="17" max="17" width="3.1796875" style="106" customWidth="1"/>
    <col min="18" max="18" width="16.7265625" style="99" bestFit="1" customWidth="1"/>
    <col min="19" max="19" width="9.1796875" style="99"/>
    <col min="20" max="20" width="10.81640625" style="99" customWidth="1"/>
    <col min="21" max="21" width="11.7265625" style="99" customWidth="1"/>
    <col min="22" max="22" width="12.1796875" style="99" customWidth="1"/>
    <col min="23" max="23" width="9.1796875" style="99"/>
    <col min="24" max="24" width="17.7265625" style="99" customWidth="1"/>
    <col min="25" max="40" width="9.1796875" style="99"/>
    <col min="41" max="16384" width="9.1796875" style="1"/>
  </cols>
  <sheetData>
    <row r="1" spans="2:49" ht="126.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9"/>
      <c r="AO1" s="99"/>
      <c r="AP1" s="99"/>
      <c r="AQ1" s="99"/>
      <c r="AR1" s="99"/>
      <c r="AS1" s="106"/>
      <c r="AT1" s="99"/>
      <c r="AU1" s="99"/>
      <c r="AV1" s="99"/>
      <c r="AW1" s="99"/>
    </row>
    <row r="2" spans="2:49" ht="39.75" customHeight="1" thickBot="1">
      <c r="B2" s="308" t="s">
        <v>66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10"/>
      <c r="N2" s="2"/>
      <c r="O2" s="99"/>
      <c r="AO2" s="99"/>
      <c r="AP2" s="99"/>
      <c r="AQ2" s="99"/>
      <c r="AR2" s="99"/>
      <c r="AS2" s="106"/>
      <c r="AT2" s="99"/>
      <c r="AU2" s="99"/>
      <c r="AV2" s="99"/>
      <c r="AW2" s="99"/>
    </row>
    <row r="3" spans="2:49" ht="9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99"/>
      <c r="V3" s="133"/>
      <c r="AO3" s="99"/>
      <c r="AP3" s="99"/>
      <c r="AQ3" s="99"/>
      <c r="AR3" s="99"/>
      <c r="AS3" s="106"/>
      <c r="AT3" s="99"/>
      <c r="AU3" s="99"/>
      <c r="AV3" s="99"/>
      <c r="AW3" s="99"/>
    </row>
    <row r="4" spans="2:49" ht="36" customHeight="1" thickBot="1">
      <c r="B4" s="186" t="s">
        <v>50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2"/>
      <c r="O4" s="99"/>
      <c r="U4" s="133" t="s">
        <v>42</v>
      </c>
      <c r="V4" s="133"/>
      <c r="AO4" s="99"/>
      <c r="AP4" s="99"/>
      <c r="AQ4" s="99"/>
      <c r="AR4" s="99"/>
      <c r="AS4" s="106"/>
      <c r="AT4" s="99"/>
      <c r="AU4" s="99"/>
      <c r="AV4" s="99"/>
      <c r="AW4" s="99"/>
    </row>
    <row r="5" spans="2:49" ht="35.25" customHeight="1" thickBot="1">
      <c r="B5" s="311" t="s">
        <v>31</v>
      </c>
      <c r="C5" s="312"/>
      <c r="D5" s="312"/>
      <c r="E5" s="313"/>
      <c r="F5" s="314"/>
      <c r="G5" s="314"/>
      <c r="H5" s="314"/>
      <c r="I5" s="314"/>
      <c r="J5" s="314"/>
      <c r="K5" s="314"/>
      <c r="L5" s="314"/>
      <c r="M5" s="315"/>
      <c r="N5" s="2"/>
      <c r="O5" s="99"/>
      <c r="U5" s="133" t="s">
        <v>41</v>
      </c>
      <c r="V5" s="133"/>
      <c r="AO5" s="99"/>
      <c r="AP5" s="99"/>
      <c r="AQ5" s="99"/>
      <c r="AR5" s="99"/>
      <c r="AS5" s="106"/>
      <c r="AT5" s="99"/>
      <c r="AU5" s="99"/>
      <c r="AV5" s="99"/>
      <c r="AW5" s="99"/>
    </row>
    <row r="6" spans="2:49" ht="9" customHeight="1" thickBot="1"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2"/>
      <c r="O6" s="99"/>
      <c r="AO6" s="99"/>
      <c r="AP6" s="99"/>
      <c r="AQ6" s="99"/>
      <c r="AR6" s="99"/>
      <c r="AS6" s="106"/>
      <c r="AT6" s="99"/>
      <c r="AU6" s="99"/>
      <c r="AV6" s="99"/>
      <c r="AW6" s="99"/>
    </row>
    <row r="7" spans="2:49" ht="30" customHeight="1" thickBot="1">
      <c r="B7" s="311" t="s">
        <v>32</v>
      </c>
      <c r="C7" s="312"/>
      <c r="D7" s="312"/>
      <c r="E7" s="316"/>
      <c r="F7" s="317"/>
      <c r="G7" s="317"/>
      <c r="H7" s="317"/>
      <c r="I7" s="317"/>
      <c r="J7" s="317"/>
      <c r="K7" s="317"/>
      <c r="L7" s="317"/>
      <c r="M7" s="318"/>
      <c r="N7" s="2"/>
      <c r="O7" s="99"/>
      <c r="U7" s="134" t="str">
        <f>IF(D15="","",ROUND(AVERAGE(L27:L30),2))</f>
        <v/>
      </c>
      <c r="V7" s="134" t="str">
        <f>IF(D15="","",ROUND(MIN(L27:L30),2))</f>
        <v/>
      </c>
      <c r="AO7" s="99"/>
      <c r="AP7" s="99"/>
      <c r="AQ7" s="99"/>
      <c r="AR7" s="99"/>
      <c r="AS7" s="106"/>
      <c r="AT7" s="99"/>
      <c r="AU7" s="99"/>
      <c r="AV7" s="99"/>
      <c r="AW7" s="99"/>
    </row>
    <row r="8" spans="2:49" ht="9" customHeight="1" thickBot="1">
      <c r="B8" s="50"/>
      <c r="C8" s="50"/>
      <c r="D8" s="50"/>
      <c r="E8" s="65"/>
      <c r="F8" s="65"/>
      <c r="G8" s="65"/>
      <c r="H8" s="65"/>
      <c r="I8" s="65"/>
      <c r="J8" s="65"/>
      <c r="K8" s="65"/>
      <c r="L8" s="65"/>
      <c r="M8" s="65"/>
      <c r="N8" s="2"/>
      <c r="O8" s="99"/>
      <c r="AO8" s="99"/>
      <c r="AP8" s="99"/>
      <c r="AQ8" s="99"/>
      <c r="AR8" s="99"/>
      <c r="AS8" s="106"/>
      <c r="AT8" s="99"/>
      <c r="AU8" s="99"/>
      <c r="AV8" s="99"/>
      <c r="AW8" s="99"/>
    </row>
    <row r="9" spans="2:49" ht="30" customHeight="1" thickBot="1">
      <c r="B9" s="311" t="s">
        <v>40</v>
      </c>
      <c r="C9" s="312"/>
      <c r="D9" s="312"/>
      <c r="E9" s="319"/>
      <c r="F9" s="320"/>
      <c r="G9" s="321"/>
      <c r="H9" s="311" t="s">
        <v>39</v>
      </c>
      <c r="I9" s="312"/>
      <c r="J9" s="312"/>
      <c r="K9" s="322"/>
      <c r="L9" s="323"/>
      <c r="M9" s="324"/>
      <c r="N9" s="2"/>
      <c r="O9" s="99"/>
      <c r="U9" s="135"/>
      <c r="V9" s="135"/>
      <c r="W9" s="136"/>
      <c r="X9" s="135"/>
      <c r="Y9" s="135"/>
      <c r="Z9" s="135"/>
      <c r="AA9" s="136"/>
      <c r="AB9" s="136"/>
      <c r="AC9" s="136"/>
      <c r="AO9" s="99"/>
      <c r="AP9" s="99"/>
      <c r="AQ9" s="99"/>
      <c r="AR9" s="99"/>
      <c r="AS9" s="106"/>
      <c r="AT9" s="99"/>
      <c r="AU9" s="99"/>
      <c r="AV9" s="99"/>
      <c r="AW9" s="99"/>
    </row>
    <row r="10" spans="2:49" ht="36" customHeight="1" thickBot="1">
      <c r="B10" s="169" t="s">
        <v>45</v>
      </c>
      <c r="C10" s="169"/>
      <c r="D10" s="169"/>
      <c r="E10" s="169"/>
      <c r="F10" s="169"/>
      <c r="G10" s="169"/>
      <c r="H10" s="169"/>
      <c r="I10" s="169"/>
      <c r="J10" s="169"/>
      <c r="K10" s="186"/>
      <c r="L10" s="186"/>
      <c r="M10" s="186"/>
      <c r="N10" s="2"/>
      <c r="O10" s="99"/>
      <c r="T10" s="135"/>
      <c r="U10" s="135"/>
      <c r="V10" s="135"/>
      <c r="W10" s="136"/>
      <c r="X10" s="135"/>
      <c r="Y10" s="135"/>
      <c r="Z10" s="135"/>
      <c r="AA10" s="135"/>
      <c r="AB10" s="135"/>
      <c r="AC10" s="136"/>
      <c r="AO10" s="99"/>
      <c r="AP10" s="99"/>
      <c r="AQ10" s="99"/>
      <c r="AR10" s="99"/>
      <c r="AS10" s="106"/>
      <c r="AT10" s="99"/>
      <c r="AU10" s="99"/>
      <c r="AV10" s="99"/>
      <c r="AW10" s="99"/>
    </row>
    <row r="11" spans="2:49" ht="30" customHeight="1">
      <c r="B11" s="297" t="s">
        <v>0</v>
      </c>
      <c r="C11" s="298"/>
      <c r="D11" s="299"/>
      <c r="E11" s="300"/>
      <c r="F11" s="300"/>
      <c r="G11" s="300"/>
      <c r="H11" s="300"/>
      <c r="I11" s="300"/>
      <c r="J11" s="300"/>
      <c r="K11" s="300"/>
      <c r="L11" s="300"/>
      <c r="M11" s="301"/>
      <c r="N11" s="24"/>
      <c r="O11" s="99"/>
      <c r="U11" s="137"/>
      <c r="V11" s="137"/>
      <c r="W11" s="136"/>
      <c r="AO11" s="99"/>
      <c r="AP11" s="99"/>
      <c r="AQ11" s="99"/>
      <c r="AR11" s="99"/>
      <c r="AS11" s="106"/>
      <c r="AT11" s="99"/>
      <c r="AU11" s="99"/>
      <c r="AV11" s="99"/>
      <c r="AW11" s="99"/>
    </row>
    <row r="12" spans="2:49" ht="30" customHeight="1">
      <c r="B12" s="282" t="s">
        <v>17</v>
      </c>
      <c r="C12" s="283"/>
      <c r="D12" s="302"/>
      <c r="E12" s="303"/>
      <c r="F12" s="303"/>
      <c r="G12" s="303"/>
      <c r="H12" s="303"/>
      <c r="I12" s="303"/>
      <c r="J12" s="303"/>
      <c r="K12" s="303"/>
      <c r="L12" s="303"/>
      <c r="M12" s="304"/>
      <c r="N12" s="24"/>
      <c r="O12" s="99"/>
      <c r="U12" s="136"/>
      <c r="V12" s="136"/>
      <c r="W12" s="136"/>
      <c r="AO12" s="99"/>
      <c r="AP12" s="99"/>
      <c r="AQ12" s="99"/>
      <c r="AR12" s="99"/>
      <c r="AS12" s="106"/>
      <c r="AT12" s="99"/>
      <c r="AU12" s="99"/>
      <c r="AV12" s="99"/>
      <c r="AW12" s="99"/>
    </row>
    <row r="13" spans="2:49" ht="30" customHeight="1">
      <c r="B13" s="282" t="s">
        <v>4</v>
      </c>
      <c r="C13" s="283"/>
      <c r="D13" s="302"/>
      <c r="E13" s="303"/>
      <c r="F13" s="303"/>
      <c r="G13" s="303"/>
      <c r="H13" s="303"/>
      <c r="I13" s="303"/>
      <c r="J13" s="303"/>
      <c r="K13" s="303"/>
      <c r="L13" s="303"/>
      <c r="M13" s="304"/>
      <c r="N13" s="24"/>
      <c r="O13" s="99"/>
      <c r="U13" s="138"/>
      <c r="V13" s="136"/>
      <c r="W13" s="136"/>
      <c r="AO13" s="99"/>
      <c r="AP13" s="99"/>
      <c r="AQ13" s="99"/>
      <c r="AR13" s="99"/>
      <c r="AS13" s="106"/>
      <c r="AT13" s="99"/>
      <c r="AU13" s="99"/>
      <c r="AV13" s="99"/>
      <c r="AW13" s="99"/>
    </row>
    <row r="14" spans="2:49" ht="30" customHeight="1">
      <c r="B14" s="282" t="s">
        <v>2</v>
      </c>
      <c r="C14" s="283"/>
      <c r="D14" s="305"/>
      <c r="E14" s="306"/>
      <c r="F14" s="306"/>
      <c r="G14" s="306"/>
      <c r="H14" s="306"/>
      <c r="I14" s="306"/>
      <c r="J14" s="306"/>
      <c r="K14" s="306"/>
      <c r="L14" s="306"/>
      <c r="M14" s="307"/>
      <c r="N14" s="24"/>
      <c r="O14" s="99"/>
      <c r="U14" s="138"/>
      <c r="V14" s="136"/>
      <c r="W14" s="136"/>
      <c r="AO14" s="99"/>
      <c r="AP14" s="99"/>
      <c r="AQ14" s="99"/>
      <c r="AR14" s="99"/>
      <c r="AS14" s="106"/>
      <c r="AT14" s="99"/>
      <c r="AU14" s="99"/>
      <c r="AV14" s="99"/>
      <c r="AW14" s="99"/>
    </row>
    <row r="15" spans="2:49" ht="30" customHeight="1">
      <c r="B15" s="282" t="s">
        <v>3</v>
      </c>
      <c r="C15" s="283"/>
      <c r="D15" s="284"/>
      <c r="E15" s="285"/>
      <c r="F15" s="36"/>
      <c r="G15" s="286" t="s">
        <v>33</v>
      </c>
      <c r="H15" s="287"/>
      <c r="I15" s="288"/>
      <c r="J15" s="289"/>
      <c r="K15" s="289"/>
      <c r="L15" s="289"/>
      <c r="M15" s="290"/>
      <c r="N15" s="2"/>
      <c r="O15" s="99"/>
      <c r="T15" s="136"/>
      <c r="U15" s="136"/>
      <c r="V15" s="136"/>
      <c r="AO15" s="99"/>
      <c r="AP15" s="99"/>
      <c r="AQ15" s="99"/>
      <c r="AR15" s="99"/>
      <c r="AS15" s="106"/>
      <c r="AT15" s="99"/>
      <c r="AU15" s="99"/>
      <c r="AV15" s="99"/>
      <c r="AW15" s="99"/>
    </row>
    <row r="16" spans="2:49" ht="30" customHeight="1">
      <c r="B16" s="282" t="s">
        <v>5</v>
      </c>
      <c r="C16" s="283"/>
      <c r="D16" s="284"/>
      <c r="E16" s="285"/>
      <c r="F16" s="67"/>
      <c r="G16" s="286" t="s">
        <v>55</v>
      </c>
      <c r="H16" s="287"/>
      <c r="I16" s="291"/>
      <c r="J16" s="292"/>
      <c r="K16" s="292"/>
      <c r="L16" s="292"/>
      <c r="M16" s="293"/>
      <c r="N16" s="2"/>
      <c r="O16" s="99"/>
      <c r="T16" s="136"/>
      <c r="U16" s="136"/>
      <c r="V16" s="136"/>
      <c r="AO16" s="99"/>
      <c r="AP16" s="99"/>
      <c r="AQ16" s="99"/>
      <c r="AR16" s="99"/>
      <c r="AS16" s="106"/>
      <c r="AT16" s="99"/>
      <c r="AU16" s="99"/>
      <c r="AV16" s="99"/>
      <c r="AW16" s="99"/>
    </row>
    <row r="17" spans="1:49" ht="9.75" customHeight="1" thickBot="1">
      <c r="B17" s="294"/>
      <c r="C17" s="295"/>
      <c r="D17" s="294"/>
      <c r="E17" s="296"/>
      <c r="F17" s="296"/>
      <c r="G17" s="296"/>
      <c r="H17" s="296"/>
      <c r="I17" s="296"/>
      <c r="J17" s="296"/>
      <c r="K17" s="296"/>
      <c r="L17" s="296"/>
      <c r="M17" s="295"/>
      <c r="N17" s="2"/>
      <c r="O17" s="99"/>
      <c r="AO17" s="99"/>
      <c r="AP17" s="99"/>
      <c r="AQ17" s="99"/>
      <c r="AR17" s="99"/>
      <c r="AS17" s="106"/>
      <c r="AT17" s="99"/>
      <c r="AU17" s="99"/>
      <c r="AV17" s="99"/>
      <c r="AW17" s="99"/>
    </row>
    <row r="18" spans="1:49" ht="36" customHeight="1" thickBot="1">
      <c r="B18" s="169" t="s">
        <v>46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2"/>
      <c r="O18" s="159" t="s">
        <v>7</v>
      </c>
      <c r="P18" s="159"/>
      <c r="AO18" s="99"/>
      <c r="AP18" s="99"/>
      <c r="AQ18" s="99"/>
      <c r="AR18" s="99"/>
      <c r="AS18" s="106"/>
      <c r="AT18" s="99"/>
      <c r="AU18" s="99"/>
      <c r="AV18" s="99"/>
      <c r="AW18" s="99"/>
    </row>
    <row r="19" spans="1:49" ht="45" customHeight="1" thickBot="1">
      <c r="B19" s="7" t="s">
        <v>6</v>
      </c>
      <c r="C19" s="170" t="s">
        <v>1</v>
      </c>
      <c r="D19" s="274"/>
      <c r="E19" s="274"/>
      <c r="F19" s="171"/>
      <c r="G19" s="170" t="s">
        <v>2</v>
      </c>
      <c r="H19" s="171"/>
      <c r="I19" s="170" t="s">
        <v>3</v>
      </c>
      <c r="J19" s="274"/>
      <c r="K19" s="171"/>
      <c r="L19" s="170" t="s">
        <v>5</v>
      </c>
      <c r="M19" s="171"/>
      <c r="O19" s="160" t="s">
        <v>63</v>
      </c>
      <c r="P19" s="161"/>
      <c r="Z19" s="99" t="str">
        <f>IF(O20="","",IF(TRIM(O20)="ENVASE NORMAL",Z20,IF(TRIM(O20)="ENVASE CLÍNICO",Z21)))</f>
        <v/>
      </c>
      <c r="AO19" s="99"/>
      <c r="AP19" s="99"/>
      <c r="AQ19" s="99"/>
      <c r="AR19" s="99"/>
      <c r="AS19" s="106"/>
      <c r="AT19" s="99"/>
      <c r="AU19" s="99"/>
      <c r="AV19" s="99"/>
      <c r="AW19" s="99"/>
    </row>
    <row r="20" spans="1:49" ht="30" customHeight="1" thickBot="1">
      <c r="A20" s="104"/>
      <c r="B20" s="75" t="s">
        <v>7</v>
      </c>
      <c r="C20" s="275"/>
      <c r="D20" s="276"/>
      <c r="E20" s="276"/>
      <c r="F20" s="277"/>
      <c r="G20" s="278"/>
      <c r="H20" s="279"/>
      <c r="I20" s="15"/>
      <c r="J20" s="280" t="str">
        <f>IF(I20="","",$F$15)</f>
        <v/>
      </c>
      <c r="K20" s="281"/>
      <c r="L20" s="11"/>
      <c r="M20" s="115" t="str">
        <f>IF(L20="","",$F$16)</f>
        <v/>
      </c>
      <c r="O20" s="162"/>
      <c r="P20" s="163"/>
      <c r="S20" s="139" t="s">
        <v>61</v>
      </c>
      <c r="T20" s="140" t="s">
        <v>64</v>
      </c>
      <c r="Z20" s="99" t="str">
        <f>IF(C27="","",IF(C27&gt;578.1464,(C27/1.04)-55.91,IF(C27&gt;260.9464,(C27/1.04)-50.91,IF(C27&gt;143.0416,(C27/1.04)-45.91,C27/1.561083))))</f>
        <v/>
      </c>
      <c r="AO20" s="99"/>
      <c r="AP20" s="99"/>
      <c r="AQ20" s="99"/>
      <c r="AR20" s="99"/>
      <c r="AS20" s="106"/>
      <c r="AT20" s="99"/>
      <c r="AU20" s="99"/>
      <c r="AV20" s="99"/>
      <c r="AW20" s="99"/>
    </row>
    <row r="21" spans="1:49" ht="30" customHeight="1" thickTop="1" thickBot="1">
      <c r="A21" s="104"/>
      <c r="B21" s="76" t="s">
        <v>23</v>
      </c>
      <c r="C21" s="260"/>
      <c r="D21" s="261"/>
      <c r="E21" s="261"/>
      <c r="F21" s="262"/>
      <c r="G21" s="272"/>
      <c r="H21" s="273"/>
      <c r="I21" s="12"/>
      <c r="J21" s="265" t="str">
        <f>IF(I21="","",$F$15)</f>
        <v/>
      </c>
      <c r="K21" s="266"/>
      <c r="L21" s="12"/>
      <c r="M21" s="149" t="str">
        <f>IF(L21="","",$F$16)</f>
        <v/>
      </c>
      <c r="O21" s="164" t="s">
        <v>58</v>
      </c>
      <c r="P21" s="164"/>
      <c r="Q21" s="119"/>
      <c r="S21" s="141" t="s">
        <v>62</v>
      </c>
      <c r="T21" s="138" t="s">
        <v>65</v>
      </c>
      <c r="Z21" s="99" t="str">
        <f>IF(C27="","",C27/1.169591/1.04)</f>
        <v/>
      </c>
      <c r="AO21" s="99"/>
      <c r="AP21" s="99"/>
      <c r="AQ21" s="99"/>
      <c r="AR21" s="99"/>
      <c r="AS21" s="106"/>
      <c r="AT21" s="99"/>
      <c r="AU21" s="99"/>
      <c r="AV21" s="99"/>
      <c r="AW21" s="99"/>
    </row>
    <row r="22" spans="1:49" ht="30" customHeight="1" thickBot="1">
      <c r="A22" s="104"/>
      <c r="B22" s="76" t="s">
        <v>58</v>
      </c>
      <c r="C22" s="260"/>
      <c r="D22" s="261"/>
      <c r="E22" s="261"/>
      <c r="F22" s="262"/>
      <c r="G22" s="263"/>
      <c r="H22" s="264"/>
      <c r="I22" s="12"/>
      <c r="J22" s="265" t="str">
        <f>IF(I22="","",$F$15)</f>
        <v/>
      </c>
      <c r="K22" s="266"/>
      <c r="L22" s="12"/>
      <c r="M22" s="21" t="str">
        <f>IF(L22="","",$F$16)</f>
        <v/>
      </c>
      <c r="O22" s="107" t="s">
        <v>59</v>
      </c>
      <c r="P22" s="131" t="s">
        <v>8</v>
      </c>
      <c r="S22" s="141" t="s">
        <v>60</v>
      </c>
      <c r="AO22" s="99"/>
      <c r="AP22" s="99"/>
      <c r="AQ22" s="99"/>
      <c r="AR22" s="99"/>
      <c r="AS22" s="106"/>
      <c r="AT22" s="99"/>
      <c r="AU22" s="99"/>
      <c r="AV22" s="99"/>
      <c r="AW22" s="99"/>
    </row>
    <row r="23" spans="1:49" ht="30" customHeight="1" thickBot="1">
      <c r="A23" s="104"/>
      <c r="B23" s="76" t="s">
        <v>67</v>
      </c>
      <c r="C23" s="260"/>
      <c r="D23" s="261"/>
      <c r="E23" s="261"/>
      <c r="F23" s="262"/>
      <c r="G23" s="272"/>
      <c r="H23" s="273"/>
      <c r="I23" s="103"/>
      <c r="J23" s="265" t="str">
        <f>IF(I23="","",$F$15)</f>
        <v/>
      </c>
      <c r="K23" s="266"/>
      <c r="L23" s="12"/>
      <c r="M23" s="21" t="str">
        <f>IF(L23="","",$F$16)</f>
        <v/>
      </c>
      <c r="O23" s="113"/>
      <c r="P23" s="114"/>
      <c r="S23" s="141"/>
      <c r="AO23" s="99"/>
      <c r="AP23" s="99"/>
      <c r="AQ23" s="99"/>
      <c r="AR23" s="99"/>
      <c r="AS23" s="106"/>
      <c r="AT23" s="99"/>
      <c r="AU23" s="99"/>
      <c r="AV23" s="99"/>
      <c r="AW23" s="99"/>
    </row>
    <row r="24" spans="1:49" ht="9.75" customHeight="1" thickTop="1" thickBot="1">
      <c r="A24" s="104"/>
      <c r="B24" s="19"/>
      <c r="C24" s="267"/>
      <c r="D24" s="268"/>
      <c r="E24" s="268"/>
      <c r="F24" s="269"/>
      <c r="G24" s="268"/>
      <c r="H24" s="269"/>
      <c r="I24" s="16"/>
      <c r="J24" s="270"/>
      <c r="K24" s="271"/>
      <c r="L24" s="14"/>
      <c r="M24" s="13"/>
      <c r="O24" s="99"/>
      <c r="AO24" s="99"/>
      <c r="AP24" s="99"/>
      <c r="AQ24" s="99"/>
      <c r="AR24" s="99"/>
      <c r="AS24" s="106"/>
      <c r="AT24" s="99"/>
      <c r="AU24" s="99"/>
      <c r="AV24" s="99"/>
      <c r="AW24" s="99"/>
    </row>
    <row r="25" spans="1:49" ht="35.25" customHeight="1" thickBot="1">
      <c r="A25" s="104"/>
      <c r="B25" s="169" t="s">
        <v>47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2"/>
      <c r="O25" s="102"/>
      <c r="P25" s="120"/>
      <c r="Q25" s="120"/>
      <c r="R25" s="102"/>
      <c r="S25" s="102"/>
      <c r="V25" s="142"/>
      <c r="AO25" s="99"/>
      <c r="AP25" s="99"/>
      <c r="AQ25" s="99"/>
      <c r="AR25" s="99"/>
      <c r="AS25" s="106"/>
      <c r="AT25" s="99"/>
      <c r="AU25" s="99"/>
      <c r="AV25" s="99"/>
      <c r="AW25" s="99"/>
    </row>
    <row r="26" spans="1:49" ht="45" customHeight="1" thickBot="1">
      <c r="A26" s="104"/>
      <c r="B26" s="6" t="s">
        <v>6</v>
      </c>
      <c r="C26" s="170" t="s">
        <v>44</v>
      </c>
      <c r="D26" s="171"/>
      <c r="E26" s="170" t="s">
        <v>8</v>
      </c>
      <c r="F26" s="171"/>
      <c r="G26" s="6" t="s">
        <v>24</v>
      </c>
      <c r="H26" s="170" t="s">
        <v>11</v>
      </c>
      <c r="I26" s="171"/>
      <c r="J26" s="191" t="s">
        <v>12</v>
      </c>
      <c r="K26" s="192"/>
      <c r="L26" s="170" t="s">
        <v>25</v>
      </c>
      <c r="M26" s="171"/>
      <c r="N26" s="3"/>
      <c r="O26" s="108"/>
      <c r="P26" s="120"/>
      <c r="Q26" s="120"/>
      <c r="R26" s="108" t="str">
        <f>IF(O23="","",IF(TRIM(O23)="C",C29*0.6091,IF(TRIM(O23)="H",P23,C29/1.6504)))</f>
        <v/>
      </c>
      <c r="S26" s="102"/>
      <c r="U26" s="100" t="str">
        <f>IF(C27&gt;0,E27,"ERRO")</f>
        <v>ERRO</v>
      </c>
      <c r="V26" s="100" t="str">
        <f>IF(C27&gt;0,C27,"ERRO")</f>
        <v>ERRO</v>
      </c>
      <c r="W26" s="143"/>
      <c r="X26" s="100"/>
      <c r="Y26" s="100"/>
      <c r="Z26" s="100"/>
      <c r="AA26" s="100"/>
      <c r="AO26" s="99"/>
      <c r="AP26" s="99"/>
      <c r="AQ26" s="99"/>
      <c r="AR26" s="99"/>
      <c r="AS26" s="106"/>
      <c r="AT26" s="99"/>
      <c r="AU26" s="99"/>
      <c r="AV26" s="99"/>
      <c r="AW26" s="99"/>
    </row>
    <row r="27" spans="1:49" ht="30" customHeight="1">
      <c r="A27" s="101">
        <f>COUNT(L27)</f>
        <v>0</v>
      </c>
      <c r="B27" s="76" t="s">
        <v>7</v>
      </c>
      <c r="C27" s="248"/>
      <c r="D27" s="249"/>
      <c r="E27" s="250" t="str">
        <f>IF(O20="","",Z19)</f>
        <v/>
      </c>
      <c r="F27" s="251"/>
      <c r="G27" s="25" t="str">
        <f>IF(L20&lt;&gt;"",(D16)/($L20),"")</f>
        <v/>
      </c>
      <c r="H27" s="252" t="str">
        <f>IF(I20&lt;&gt;"",(D15)/($I20),"")</f>
        <v/>
      </c>
      <c r="I27" s="253"/>
      <c r="J27" s="254" t="str">
        <f>IF(H27="","",IF(H27&lt;1/3,1.05,IF(H27&lt;1,0.985+0.015/H27,IF(H27=1,1,IF(H27&lt;=3,1.015-0.015*H27,0.95)))))</f>
        <v/>
      </c>
      <c r="K27" s="255"/>
      <c r="L27" s="256" t="str">
        <f>IF(E27&lt;&gt;"",ROUND(E27*G27*H27*J27,2),"")</f>
        <v/>
      </c>
      <c r="M27" s="257"/>
      <c r="N27" s="40"/>
      <c r="O27" s="100"/>
      <c r="P27" s="121"/>
      <c r="Q27" s="121"/>
      <c r="R27" s="100"/>
      <c r="S27" s="100"/>
      <c r="U27" s="100"/>
      <c r="V27" s="100"/>
      <c r="W27" s="143"/>
      <c r="X27" s="100"/>
      <c r="Y27" s="102"/>
      <c r="Z27" s="100"/>
      <c r="AA27" s="102"/>
      <c r="AO27" s="99"/>
      <c r="AP27" s="99"/>
      <c r="AQ27" s="99"/>
      <c r="AR27" s="99"/>
      <c r="AS27" s="106"/>
      <c r="AT27" s="99"/>
      <c r="AU27" s="99"/>
      <c r="AV27" s="99"/>
      <c r="AW27" s="99"/>
    </row>
    <row r="28" spans="1:49" ht="30" customHeight="1">
      <c r="A28" s="101">
        <f>COUNT(L28)</f>
        <v>0</v>
      </c>
      <c r="B28" s="76" t="s">
        <v>23</v>
      </c>
      <c r="C28" s="178"/>
      <c r="D28" s="179"/>
      <c r="E28" s="258"/>
      <c r="F28" s="259"/>
      <c r="G28" s="26" t="str">
        <f>IF(L21&lt;&gt;"",(D16)/($L21),"")</f>
        <v/>
      </c>
      <c r="H28" s="165" t="str">
        <f>IF(I21&lt;&gt;"",(D15)/($I21),"")</f>
        <v/>
      </c>
      <c r="I28" s="166"/>
      <c r="J28" s="165" t="str">
        <f>IF(H28="","",IF(H28&lt;1/3,1.05,IF(H28&lt;1,0.985+0.015/H28,IF(H28=1,1,IF(H28&lt;=3,1.015-0.015*H28,0.95)))))</f>
        <v/>
      </c>
      <c r="K28" s="166"/>
      <c r="L28" s="167" t="str">
        <f>IF(E28&lt;&gt;"",ROUND(E28*G28*H28*J28,2),"")</f>
        <v/>
      </c>
      <c r="M28" s="168"/>
      <c r="N28" s="40"/>
      <c r="O28" s="109"/>
      <c r="P28" s="122"/>
      <c r="Q28" s="121"/>
      <c r="R28" s="100"/>
      <c r="S28" s="102"/>
      <c r="U28" s="100" t="b">
        <f>IF(C29&gt;0,"ERRO")</f>
        <v>0</v>
      </c>
      <c r="V28" s="100" t="str">
        <f>IF(R26&gt;0,"ERRO")</f>
        <v>ERRO</v>
      </c>
      <c r="W28" s="143"/>
      <c r="X28" s="100" t="str">
        <f>IF(P22&gt;0,"ERRO")</f>
        <v>ERRO</v>
      </c>
      <c r="Y28" s="102"/>
      <c r="Z28" s="100"/>
      <c r="AA28" s="102"/>
      <c r="AO28" s="99"/>
      <c r="AP28" s="99"/>
      <c r="AQ28" s="99"/>
      <c r="AR28" s="99"/>
      <c r="AS28" s="106"/>
      <c r="AT28" s="99"/>
      <c r="AU28" s="99"/>
      <c r="AV28" s="99"/>
      <c r="AW28" s="99"/>
    </row>
    <row r="29" spans="1:49" ht="30" customHeight="1">
      <c r="A29" s="101">
        <f>COUNT(L29)</f>
        <v>0</v>
      </c>
      <c r="B29" s="76" t="s">
        <v>58</v>
      </c>
      <c r="C29" s="241"/>
      <c r="D29" s="242"/>
      <c r="E29" s="167" t="str">
        <f>IF(O23="","",R26)</f>
        <v/>
      </c>
      <c r="F29" s="168"/>
      <c r="G29" s="26" t="str">
        <f>IF(L22&lt;&gt;"",(D16)/($L22),"")</f>
        <v/>
      </c>
      <c r="H29" s="165" t="str">
        <f>IF(I22&lt;&gt;"",(D15)/($I22),"")</f>
        <v/>
      </c>
      <c r="I29" s="166"/>
      <c r="J29" s="165" t="str">
        <f>IF(H29="","",IF(H29&lt;1/3,1.05,IF(H29&lt;1,0.985+0.015/H29,IF(H29=1,1,IF(H29&lt;=3,1.015-0.015*H29,0.95)))))</f>
        <v/>
      </c>
      <c r="K29" s="166"/>
      <c r="L29" s="167" t="str">
        <f>IF(E29&lt;&gt;"",ROUND(E29*G29*H29*J29,2),"")</f>
        <v/>
      </c>
      <c r="M29" s="168"/>
      <c r="N29" s="40"/>
      <c r="O29" s="110"/>
      <c r="P29" s="121"/>
      <c r="Q29" s="121"/>
      <c r="R29" s="100"/>
      <c r="S29" s="100"/>
      <c r="T29" s="102"/>
      <c r="V29" s="100"/>
      <c r="W29" s="144"/>
      <c r="X29" s="100"/>
      <c r="Y29" s="100"/>
      <c r="Z29" s="100"/>
      <c r="AA29" s="100"/>
      <c r="AB29" s="100"/>
      <c r="AC29" s="100"/>
      <c r="AD29" s="100" t="str">
        <f>IF(J29&gt;0,L28,"ERRO")</f>
        <v/>
      </c>
      <c r="AE29" s="100">
        <f>IF(J29&gt;0,L31,"ERRO")</f>
        <v>0</v>
      </c>
      <c r="AO29" s="99"/>
      <c r="AP29" s="99"/>
      <c r="AQ29" s="99"/>
      <c r="AR29" s="99"/>
      <c r="AS29" s="106"/>
      <c r="AT29" s="99"/>
      <c r="AU29" s="99"/>
      <c r="AV29" s="99"/>
      <c r="AW29" s="99"/>
    </row>
    <row r="30" spans="1:49" ht="30" customHeight="1">
      <c r="A30" s="101">
        <f>COUNT(L30)</f>
        <v>0</v>
      </c>
      <c r="B30" s="76" t="s">
        <v>67</v>
      </c>
      <c r="C30" s="178"/>
      <c r="D30" s="179"/>
      <c r="E30" s="258"/>
      <c r="F30" s="325"/>
      <c r="G30" s="26" t="str">
        <f>IF(L23&lt;&gt;"",(D16)/($L23),"")</f>
        <v/>
      </c>
      <c r="H30" s="165" t="str">
        <f>IF(I23&lt;&gt;"",(D15)/($I23),"")</f>
        <v/>
      </c>
      <c r="I30" s="166"/>
      <c r="J30" s="165" t="str">
        <f>IF(H30="","",IF(H30&lt;1/3,1.05,IF(H30&lt;1,0.985+0.015/H30,IF(H30=1,1,IF(H30&lt;=3,1.015-0.015*H30,0.95)))))</f>
        <v/>
      </c>
      <c r="K30" s="166"/>
      <c r="L30" s="167" t="str">
        <f>IF(E30&lt;&gt;"",ROUND(E30*G30*H30*J30,2),"")</f>
        <v/>
      </c>
      <c r="M30" s="168"/>
      <c r="N30" s="3"/>
      <c r="O30" s="110"/>
      <c r="P30" s="121"/>
      <c r="Q30" s="121"/>
      <c r="R30" s="100"/>
      <c r="S30" s="100"/>
      <c r="T30" s="102"/>
      <c r="V30" s="100"/>
      <c r="W30" s="144"/>
      <c r="X30" s="100"/>
      <c r="Y30" s="100"/>
      <c r="Z30" s="100"/>
      <c r="AA30" s="100"/>
      <c r="AB30" s="100"/>
      <c r="AC30" s="100"/>
      <c r="AD30" s="100"/>
      <c r="AE30" s="100"/>
      <c r="AO30" s="99"/>
      <c r="AP30" s="99"/>
      <c r="AQ30" s="99"/>
      <c r="AR30" s="99"/>
      <c r="AS30" s="106"/>
      <c r="AT30" s="99"/>
      <c r="AU30" s="99"/>
      <c r="AV30" s="99"/>
      <c r="AW30" s="99"/>
    </row>
    <row r="31" spans="1:49" ht="9.75" customHeight="1" thickBot="1">
      <c r="A31" s="104"/>
      <c r="B31" s="27"/>
      <c r="C31" s="243"/>
      <c r="D31" s="154"/>
      <c r="E31" s="244"/>
      <c r="F31" s="245"/>
      <c r="G31" s="28"/>
      <c r="H31" s="246"/>
      <c r="I31" s="247"/>
      <c r="J31" s="246"/>
      <c r="K31" s="247"/>
      <c r="L31" s="243"/>
      <c r="M31" s="154"/>
      <c r="N31" s="2"/>
      <c r="O31" s="99"/>
      <c r="AO31" s="99"/>
      <c r="AP31" s="99"/>
      <c r="AQ31" s="99"/>
      <c r="AR31" s="99"/>
      <c r="AS31" s="106"/>
      <c r="AT31" s="99"/>
      <c r="AU31" s="99"/>
      <c r="AV31" s="99"/>
      <c r="AW31" s="99"/>
    </row>
    <row r="32" spans="1:49" ht="6.75" customHeight="1">
      <c r="A32" s="104"/>
      <c r="B32" s="8"/>
      <c r="C32" s="29"/>
      <c r="D32" s="29"/>
      <c r="E32" s="30"/>
      <c r="F32" s="30"/>
      <c r="G32" s="30"/>
      <c r="H32" s="31"/>
      <c r="I32" s="31"/>
      <c r="J32" s="31"/>
      <c r="K32" s="31"/>
      <c r="L32" s="29"/>
      <c r="M32" s="29"/>
      <c r="N32" s="2"/>
      <c r="O32" s="99"/>
      <c r="AO32" s="99"/>
      <c r="AP32" s="99"/>
      <c r="AQ32" s="99"/>
      <c r="AR32" s="99"/>
      <c r="AS32" s="106"/>
      <c r="AT32" s="99"/>
      <c r="AU32" s="99"/>
      <c r="AV32" s="99"/>
      <c r="AW32" s="99"/>
    </row>
    <row r="33" spans="2:49" ht="18" customHeight="1">
      <c r="B33" s="227" t="s">
        <v>14</v>
      </c>
      <c r="C33" s="227"/>
      <c r="D33" s="227"/>
      <c r="E33" s="227"/>
      <c r="F33" s="30"/>
      <c r="G33" s="30"/>
      <c r="H33" s="31"/>
      <c r="I33" s="31"/>
      <c r="J33" s="31"/>
      <c r="K33" s="31"/>
      <c r="L33" s="29"/>
      <c r="M33" s="29"/>
      <c r="N33" s="2"/>
      <c r="O33" s="100"/>
      <c r="P33" s="121"/>
      <c r="Q33" s="121"/>
      <c r="R33" s="100"/>
      <c r="AO33" s="99"/>
      <c r="AP33" s="99"/>
      <c r="AQ33" s="99"/>
      <c r="AR33" s="99"/>
      <c r="AS33" s="106"/>
      <c r="AT33" s="99"/>
      <c r="AU33" s="99"/>
      <c r="AV33" s="99"/>
      <c r="AW33" s="99"/>
    </row>
    <row r="34" spans="2:49" ht="18" customHeight="1">
      <c r="B34" s="227" t="s">
        <v>13</v>
      </c>
      <c r="C34" s="227"/>
      <c r="D34" s="227"/>
      <c r="E34" s="227"/>
      <c r="F34" s="30"/>
      <c r="G34" s="30"/>
      <c r="H34" s="31"/>
      <c r="I34" s="31"/>
      <c r="J34" s="31"/>
      <c r="K34" s="31"/>
      <c r="L34" s="29"/>
      <c r="M34" s="29"/>
      <c r="N34" s="2"/>
      <c r="O34" s="99"/>
      <c r="AO34" s="99"/>
      <c r="AP34" s="99"/>
      <c r="AQ34" s="99"/>
      <c r="AR34" s="99"/>
      <c r="AS34" s="106"/>
      <c r="AT34" s="99"/>
      <c r="AU34" s="99"/>
      <c r="AV34" s="99"/>
      <c r="AW34" s="99"/>
    </row>
    <row r="35" spans="2:49" ht="9.75" customHeight="1" thickBot="1">
      <c r="B35" s="8"/>
      <c r="C35" s="29"/>
      <c r="D35" s="29"/>
      <c r="E35" s="29"/>
      <c r="F35" s="29"/>
      <c r="G35" s="29"/>
      <c r="H35" s="29"/>
      <c r="I35" s="31"/>
      <c r="J35" s="31"/>
      <c r="K35" s="31"/>
      <c r="L35" s="29"/>
      <c r="M35" s="29"/>
      <c r="N35" s="2"/>
      <c r="O35" s="100"/>
      <c r="P35" s="121"/>
      <c r="Q35" s="121"/>
      <c r="AO35" s="99"/>
      <c r="AP35" s="99"/>
      <c r="AQ35" s="99"/>
      <c r="AR35" s="99"/>
      <c r="AS35" s="106"/>
      <c r="AT35" s="99"/>
      <c r="AU35" s="99"/>
      <c r="AV35" s="99"/>
      <c r="AW35" s="99"/>
    </row>
    <row r="36" spans="2:49" ht="39.75" customHeight="1" thickTop="1" thickBot="1">
      <c r="B36" s="228" t="s">
        <v>26</v>
      </c>
      <c r="C36" s="229"/>
      <c r="D36" s="230"/>
      <c r="E36" s="2"/>
      <c r="F36" s="209" t="s">
        <v>34</v>
      </c>
      <c r="G36" s="231"/>
      <c r="H36" s="66" t="str">
        <f>IF(E9="SIM",U7,"")</f>
        <v/>
      </c>
      <c r="I36" s="55"/>
      <c r="J36" s="232" t="s">
        <v>18</v>
      </c>
      <c r="K36" s="232"/>
      <c r="L36" s="233"/>
      <c r="M36" s="234" t="str">
        <f>IF(H36="","",ROUND(IF(H36&lt;=5,H36*1.1475+0.94,IF(H36&lt;=7,(H36*1.146+1.95),IF(H36&lt;=10,(H36*1.1439+2.66),IF(H36&lt;=20,(H36*1.1393+4.17),IF(H36&lt;=50,(H36*1.1316+8),(H36*1.1051+12.73)))))),2))</f>
        <v/>
      </c>
      <c r="N36" s="235"/>
      <c r="O36" s="100"/>
      <c r="P36" s="121"/>
      <c r="AO36" s="99"/>
      <c r="AP36" s="99"/>
      <c r="AQ36" s="99"/>
      <c r="AR36" s="99"/>
      <c r="AS36" s="106"/>
      <c r="AT36" s="99"/>
      <c r="AU36" s="99"/>
      <c r="AV36" s="99"/>
      <c r="AW36" s="99"/>
    </row>
    <row r="37" spans="2:49" ht="15" customHeight="1" thickTop="1" thickBot="1">
      <c r="E37" s="46"/>
      <c r="F37" s="236" t="s">
        <v>20</v>
      </c>
      <c r="G37" s="236"/>
      <c r="H37" s="45"/>
      <c r="I37" s="45"/>
      <c r="J37" s="45"/>
      <c r="K37" s="47"/>
      <c r="L37" s="47"/>
      <c r="M37" s="18"/>
      <c r="N37" s="2"/>
      <c r="O37" s="100"/>
      <c r="P37" s="121"/>
      <c r="AO37" s="99"/>
      <c r="AP37" s="99"/>
      <c r="AQ37" s="99"/>
      <c r="AR37" s="99"/>
      <c r="AS37" s="106"/>
      <c r="AT37" s="99"/>
      <c r="AU37" s="99"/>
      <c r="AV37" s="99"/>
      <c r="AW37" s="99"/>
    </row>
    <row r="38" spans="2:49" ht="39" customHeight="1" thickTop="1" thickBot="1">
      <c r="B38" s="237" t="s">
        <v>27</v>
      </c>
      <c r="C38" s="238"/>
      <c r="D38" s="239"/>
      <c r="E38" s="2"/>
      <c r="F38" s="240" t="s">
        <v>35</v>
      </c>
      <c r="G38" s="233"/>
      <c r="H38" s="66" t="str">
        <f>IF(K9=U4,V7,"")</f>
        <v/>
      </c>
      <c r="I38" s="55"/>
      <c r="J38" s="221" t="s">
        <v>38</v>
      </c>
      <c r="K38" s="232"/>
      <c r="L38" s="233"/>
      <c r="M38" s="234" t="str">
        <f>IF(H38="","",(H38+0.004*H38))</f>
        <v/>
      </c>
      <c r="N38" s="235"/>
      <c r="O38" s="99"/>
      <c r="AO38" s="99"/>
      <c r="AP38" s="99"/>
      <c r="AQ38" s="99"/>
      <c r="AR38" s="99"/>
      <c r="AS38" s="106"/>
      <c r="AT38" s="99"/>
      <c r="AU38" s="99"/>
      <c r="AV38" s="99"/>
      <c r="AW38" s="99"/>
    </row>
    <row r="39" spans="2:49" ht="15" customHeight="1" thickTop="1" thickBot="1">
      <c r="B39" s="208"/>
      <c r="C39" s="208"/>
      <c r="D39" s="34"/>
      <c r="E39" s="9"/>
      <c r="F39" s="208" t="s">
        <v>21</v>
      </c>
      <c r="G39" s="208"/>
      <c r="H39" s="209"/>
      <c r="I39" s="209"/>
      <c r="J39" s="209"/>
      <c r="K39" s="10"/>
      <c r="L39" s="9"/>
      <c r="M39" s="9"/>
      <c r="N39" s="2"/>
      <c r="O39" s="99"/>
      <c r="AO39" s="99"/>
      <c r="AP39" s="99"/>
      <c r="AQ39" s="99"/>
      <c r="AR39" s="99"/>
      <c r="AS39" s="106"/>
      <c r="AT39" s="99"/>
      <c r="AU39" s="99"/>
      <c r="AV39" s="99"/>
      <c r="AW39" s="99"/>
    </row>
    <row r="40" spans="2:49" ht="35.25" customHeight="1" thickBot="1">
      <c r="B40" s="186" t="s">
        <v>48</v>
      </c>
      <c r="C40" s="186"/>
      <c r="D40" s="186"/>
      <c r="E40" s="186"/>
      <c r="F40" s="186"/>
      <c r="G40" s="186"/>
      <c r="H40" s="187"/>
      <c r="I40" s="210" t="s">
        <v>26</v>
      </c>
      <c r="J40" s="211"/>
      <c r="K40" s="211"/>
      <c r="L40" s="212"/>
      <c r="M40" s="213" t="s">
        <v>27</v>
      </c>
      <c r="N40" s="214"/>
      <c r="O40" s="214"/>
      <c r="P40" s="215"/>
      <c r="AO40" s="99"/>
      <c r="AP40" s="99"/>
      <c r="AQ40" s="99"/>
      <c r="AR40" s="99"/>
      <c r="AS40" s="106"/>
      <c r="AT40" s="99"/>
      <c r="AU40" s="99"/>
      <c r="AV40" s="99"/>
      <c r="AW40" s="99"/>
    </row>
    <row r="41" spans="2:49" ht="24.75" customHeight="1">
      <c r="B41" s="188" t="s">
        <v>15</v>
      </c>
      <c r="C41" s="190" t="s">
        <v>3</v>
      </c>
      <c r="D41" s="192"/>
      <c r="E41" s="190" t="s">
        <v>5</v>
      </c>
      <c r="F41" s="192"/>
      <c r="G41" s="188" t="s">
        <v>54</v>
      </c>
      <c r="H41" s="219" t="s">
        <v>9</v>
      </c>
      <c r="I41" s="217" t="s">
        <v>19</v>
      </c>
      <c r="J41" s="221"/>
      <c r="K41" s="222" t="s">
        <v>56</v>
      </c>
      <c r="L41" s="192"/>
      <c r="M41" s="217" t="s">
        <v>19</v>
      </c>
      <c r="N41" s="221"/>
      <c r="O41" s="222" t="s">
        <v>52</v>
      </c>
      <c r="P41" s="192"/>
      <c r="AO41" s="99"/>
      <c r="AP41" s="99"/>
      <c r="AQ41" s="99"/>
      <c r="AR41" s="99"/>
      <c r="AS41" s="106"/>
      <c r="AT41" s="99"/>
      <c r="AU41" s="99"/>
      <c r="AV41" s="99"/>
      <c r="AW41" s="99"/>
    </row>
    <row r="42" spans="2:49" s="2" customFormat="1" ht="9" customHeight="1">
      <c r="B42" s="216"/>
      <c r="C42" s="217"/>
      <c r="D42" s="218"/>
      <c r="E42" s="217"/>
      <c r="F42" s="218"/>
      <c r="G42" s="216"/>
      <c r="H42" s="220"/>
      <c r="I42" s="217"/>
      <c r="J42" s="221"/>
      <c r="K42" s="223"/>
      <c r="L42" s="218"/>
      <c r="M42" s="217"/>
      <c r="N42" s="221"/>
      <c r="O42" s="223"/>
      <c r="P42" s="218"/>
      <c r="Q42" s="104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4"/>
      <c r="AT42" s="101"/>
      <c r="AU42" s="101"/>
      <c r="AV42" s="101"/>
      <c r="AW42" s="101"/>
    </row>
    <row r="43" spans="2:49" s="2" customFormat="1" ht="33.75" customHeight="1" thickBot="1">
      <c r="B43" s="189"/>
      <c r="C43" s="193"/>
      <c r="D43" s="195"/>
      <c r="E43" s="193"/>
      <c r="F43" s="195"/>
      <c r="G43" s="20" t="s">
        <v>22</v>
      </c>
      <c r="H43" s="20" t="s">
        <v>28</v>
      </c>
      <c r="I43" s="225" t="s">
        <v>29</v>
      </c>
      <c r="J43" s="226"/>
      <c r="K43" s="224"/>
      <c r="L43" s="195"/>
      <c r="M43" s="225" t="s">
        <v>30</v>
      </c>
      <c r="N43" s="226"/>
      <c r="O43" s="224"/>
      <c r="P43" s="195"/>
      <c r="Q43" s="104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4"/>
      <c r="AT43" s="101"/>
      <c r="AU43" s="101"/>
      <c r="AV43" s="101"/>
      <c r="AW43" s="101"/>
    </row>
    <row r="44" spans="2:49" ht="28.5" customHeight="1">
      <c r="B44" s="77"/>
      <c r="C44" s="78"/>
      <c r="D44" s="79" t="str">
        <f>IF(C44="","",$F$15)</f>
        <v/>
      </c>
      <c r="E44" s="80" t="str">
        <f>IF(C44="","",D16)</f>
        <v/>
      </c>
      <c r="F44" s="81" t="str">
        <f t="shared" ref="F44:F49" si="0">IF(C44="","",$F$16)</f>
        <v/>
      </c>
      <c r="G44" s="82" t="str">
        <f>IF(C44&lt;&gt;"",($C44)/(D15),"")</f>
        <v/>
      </c>
      <c r="H44" s="83" t="str">
        <f t="shared" ref="H44:H49" si="1">IF(G44="","",IF(G44&lt;1/3,1.05,IF(G44&lt;1,0.985+0.015/G44,IF(G44=1,1,IF(G44&lt;=3,1.015-0.015*G44,0.95)))))</f>
        <v/>
      </c>
      <c r="I44" s="204" t="str">
        <f t="shared" ref="I44:I49" si="2">IF(AND($E$9="SIM",$H$36&lt;&gt;"",C44&lt;&gt;""),ROUND($H$36*G44*H44,2),"")</f>
        <v/>
      </c>
      <c r="J44" s="205"/>
      <c r="K44" s="206" t="str">
        <f t="shared" ref="K44:K49" si="3">IF(I44="","",ROUND(IF(I44&lt;=5,I44*1.1475+0.94,IF(I44&lt;=7,(I44*1.146+1.95),IF(I44&lt;=10,(I44*1.1439+2.66),IF(I44&lt;=20,(I44*1.1393+4.17),IF(I44&lt;=50,(I44*1.1316+8),(I44*1.1051+12.73)))))),2))</f>
        <v/>
      </c>
      <c r="L44" s="207"/>
      <c r="M44" s="204" t="str">
        <f t="shared" ref="M44:M49" si="4">IF(AND($H$38&lt;&gt;"",C44&lt;&gt;""),ROUND($H$38*G44*H44,2),"")</f>
        <v/>
      </c>
      <c r="N44" s="205"/>
      <c r="O44" s="206" t="str">
        <f t="shared" ref="O44:O49" si="5">IF(M44="","",(M44+0.004*M44))</f>
        <v/>
      </c>
      <c r="P44" s="207"/>
      <c r="AO44" s="99"/>
      <c r="AP44" s="99"/>
      <c r="AQ44" s="99"/>
      <c r="AR44" s="99"/>
      <c r="AS44" s="106"/>
      <c r="AT44" s="99"/>
      <c r="AU44" s="99"/>
      <c r="AV44" s="99"/>
      <c r="AW44" s="99"/>
    </row>
    <row r="45" spans="2:49" ht="28.5" customHeight="1">
      <c r="B45" s="84"/>
      <c r="C45" s="85"/>
      <c r="D45" s="86" t="str">
        <f>IF(C45="","",$F15)</f>
        <v/>
      </c>
      <c r="E45" s="87" t="str">
        <f>IF(C45="","",$D$16)</f>
        <v/>
      </c>
      <c r="F45" s="21" t="str">
        <f t="shared" si="0"/>
        <v/>
      </c>
      <c r="G45" s="88" t="str">
        <f>IF(C45&lt;&gt;"",($C45)/(D15),"")</f>
        <v/>
      </c>
      <c r="H45" s="26" t="str">
        <f t="shared" si="1"/>
        <v/>
      </c>
      <c r="I45" s="200" t="str">
        <f t="shared" si="2"/>
        <v/>
      </c>
      <c r="J45" s="201"/>
      <c r="K45" s="202" t="str">
        <f t="shared" si="3"/>
        <v/>
      </c>
      <c r="L45" s="203"/>
      <c r="M45" s="200" t="str">
        <f t="shared" si="4"/>
        <v/>
      </c>
      <c r="N45" s="201"/>
      <c r="O45" s="202" t="str">
        <f t="shared" si="5"/>
        <v/>
      </c>
      <c r="P45" s="203"/>
      <c r="AO45" s="99"/>
      <c r="AP45" s="99"/>
      <c r="AQ45" s="99"/>
      <c r="AR45" s="99"/>
      <c r="AS45" s="106"/>
      <c r="AT45" s="99"/>
      <c r="AU45" s="99"/>
      <c r="AV45" s="99"/>
      <c r="AW45" s="99"/>
    </row>
    <row r="46" spans="2:49" ht="28.5" customHeight="1">
      <c r="B46" s="84"/>
      <c r="C46" s="85"/>
      <c r="D46" s="86" t="str">
        <f>IF(C46="","",$F15)</f>
        <v/>
      </c>
      <c r="E46" s="87" t="str">
        <f>IF(C46="","",$D$16)</f>
        <v/>
      </c>
      <c r="F46" s="21" t="str">
        <f t="shared" si="0"/>
        <v/>
      </c>
      <c r="G46" s="88" t="str">
        <f>IF(C46&lt;&gt;"",($C46)/(D15),"")</f>
        <v/>
      </c>
      <c r="H46" s="26" t="str">
        <f t="shared" si="1"/>
        <v/>
      </c>
      <c r="I46" s="200" t="str">
        <f t="shared" si="2"/>
        <v/>
      </c>
      <c r="J46" s="201"/>
      <c r="K46" s="202" t="str">
        <f t="shared" si="3"/>
        <v/>
      </c>
      <c r="L46" s="203"/>
      <c r="M46" s="200" t="str">
        <f t="shared" si="4"/>
        <v/>
      </c>
      <c r="N46" s="201"/>
      <c r="O46" s="202" t="str">
        <f t="shared" si="5"/>
        <v/>
      </c>
      <c r="P46" s="203"/>
      <c r="AO46" s="99"/>
      <c r="AP46" s="99"/>
      <c r="AQ46" s="99"/>
      <c r="AR46" s="99"/>
      <c r="AS46" s="106"/>
      <c r="AT46" s="99"/>
      <c r="AU46" s="99"/>
      <c r="AV46" s="99"/>
      <c r="AW46" s="99"/>
    </row>
    <row r="47" spans="2:49" ht="28.5" customHeight="1">
      <c r="B47" s="84"/>
      <c r="C47" s="85"/>
      <c r="D47" s="86" t="str">
        <f>IF(C47="","",$F15)</f>
        <v/>
      </c>
      <c r="E47" s="87" t="str">
        <f>IF(C47="","",$D$16)</f>
        <v/>
      </c>
      <c r="F47" s="21" t="str">
        <f t="shared" si="0"/>
        <v/>
      </c>
      <c r="G47" s="88" t="str">
        <f>IF(C47&lt;&gt;"",($C47)/(D15),"")</f>
        <v/>
      </c>
      <c r="H47" s="26" t="str">
        <f t="shared" si="1"/>
        <v/>
      </c>
      <c r="I47" s="200" t="str">
        <f t="shared" si="2"/>
        <v/>
      </c>
      <c r="J47" s="201"/>
      <c r="K47" s="202" t="str">
        <f t="shared" si="3"/>
        <v/>
      </c>
      <c r="L47" s="203"/>
      <c r="M47" s="200" t="str">
        <f t="shared" si="4"/>
        <v/>
      </c>
      <c r="N47" s="201"/>
      <c r="O47" s="202" t="str">
        <f t="shared" si="5"/>
        <v/>
      </c>
      <c r="P47" s="203"/>
      <c r="AO47" s="99"/>
      <c r="AP47" s="99"/>
      <c r="AQ47" s="99"/>
      <c r="AR47" s="99"/>
      <c r="AS47" s="106"/>
      <c r="AT47" s="99"/>
      <c r="AU47" s="99"/>
      <c r="AV47" s="99"/>
      <c r="AW47" s="99"/>
    </row>
    <row r="48" spans="2:49" ht="28.5" customHeight="1">
      <c r="B48" s="84"/>
      <c r="C48" s="85"/>
      <c r="D48" s="86" t="str">
        <f>IF(C48="","",$F15)</f>
        <v/>
      </c>
      <c r="E48" s="87" t="str">
        <f>IF(C48="","",$D$16)</f>
        <v/>
      </c>
      <c r="F48" s="21" t="str">
        <f t="shared" si="0"/>
        <v/>
      </c>
      <c r="G48" s="88" t="str">
        <f>IF(C48&lt;&gt;"",($C48)/(D15),"")</f>
        <v/>
      </c>
      <c r="H48" s="26" t="str">
        <f t="shared" si="1"/>
        <v/>
      </c>
      <c r="I48" s="200" t="str">
        <f t="shared" si="2"/>
        <v/>
      </c>
      <c r="J48" s="201"/>
      <c r="K48" s="202" t="str">
        <f t="shared" si="3"/>
        <v/>
      </c>
      <c r="L48" s="203"/>
      <c r="M48" s="200" t="str">
        <f t="shared" si="4"/>
        <v/>
      </c>
      <c r="N48" s="201"/>
      <c r="O48" s="202" t="str">
        <f t="shared" si="5"/>
        <v/>
      </c>
      <c r="P48" s="203"/>
      <c r="AO48" s="99"/>
      <c r="AP48" s="99"/>
      <c r="AQ48" s="99"/>
      <c r="AR48" s="99"/>
      <c r="AS48" s="106"/>
      <c r="AT48" s="99"/>
      <c r="AU48" s="99"/>
      <c r="AV48" s="99"/>
      <c r="AW48" s="99"/>
    </row>
    <row r="49" spans="1:49" ht="28.5" customHeight="1">
      <c r="B49" s="84"/>
      <c r="C49" s="85"/>
      <c r="D49" s="86" t="str">
        <f>IF(C49="","",$F15)</f>
        <v/>
      </c>
      <c r="E49" s="87" t="str">
        <f>IF(C49="","",$D$16)</f>
        <v/>
      </c>
      <c r="F49" s="21" t="str">
        <f t="shared" si="0"/>
        <v/>
      </c>
      <c r="G49" s="88" t="str">
        <f>IF(C49&lt;&gt;"",($C49)/(D15),"")</f>
        <v/>
      </c>
      <c r="H49" s="26" t="str">
        <f t="shared" si="1"/>
        <v/>
      </c>
      <c r="I49" s="200" t="str">
        <f t="shared" si="2"/>
        <v/>
      </c>
      <c r="J49" s="201"/>
      <c r="K49" s="202" t="str">
        <f t="shared" si="3"/>
        <v/>
      </c>
      <c r="L49" s="203"/>
      <c r="M49" s="200" t="str">
        <f t="shared" si="4"/>
        <v/>
      </c>
      <c r="N49" s="201"/>
      <c r="O49" s="202" t="str">
        <f t="shared" si="5"/>
        <v/>
      </c>
      <c r="P49" s="203"/>
      <c r="AO49" s="99"/>
      <c r="AP49" s="99"/>
      <c r="AQ49" s="99"/>
      <c r="AR49" s="99"/>
      <c r="AS49" s="106"/>
      <c r="AT49" s="99"/>
      <c r="AU49" s="99"/>
      <c r="AV49" s="99"/>
      <c r="AW49" s="99"/>
    </row>
    <row r="50" spans="1:49" ht="9" customHeight="1" thickBot="1">
      <c r="B50" s="59"/>
      <c r="C50" s="39"/>
      <c r="D50" s="37"/>
      <c r="E50" s="39"/>
      <c r="F50" s="60"/>
      <c r="G50" s="61"/>
      <c r="H50" s="62"/>
      <c r="I50" s="180"/>
      <c r="J50" s="181"/>
      <c r="K50" s="182"/>
      <c r="L50" s="183"/>
      <c r="M50" s="180"/>
      <c r="N50" s="181"/>
      <c r="O50" s="184"/>
      <c r="P50" s="185"/>
      <c r="AO50" s="99"/>
      <c r="AP50" s="99"/>
      <c r="AQ50" s="99"/>
      <c r="AR50" s="99"/>
      <c r="AS50" s="106"/>
      <c r="AT50" s="99"/>
      <c r="AU50" s="99"/>
      <c r="AV50" s="99"/>
      <c r="AW50" s="99"/>
    </row>
    <row r="51" spans="1:49" ht="9" customHeight="1" thickBot="1">
      <c r="B51" s="51"/>
      <c r="C51" s="56"/>
      <c r="D51" s="56"/>
      <c r="E51" s="56"/>
      <c r="F51" s="57"/>
      <c r="G51" s="57"/>
      <c r="H51" s="31"/>
      <c r="I51" s="69"/>
      <c r="J51" s="69"/>
      <c r="K51" s="69"/>
      <c r="L51" s="69"/>
      <c r="M51" s="69"/>
      <c r="N51" s="69"/>
      <c r="O51" s="111"/>
      <c r="P51" s="123"/>
      <c r="AO51" s="99"/>
      <c r="AP51" s="99"/>
      <c r="AQ51" s="99"/>
      <c r="AR51" s="99"/>
      <c r="AS51" s="106"/>
      <c r="AT51" s="99"/>
      <c r="AU51" s="99"/>
      <c r="AV51" s="99"/>
      <c r="AW51" s="99"/>
    </row>
    <row r="52" spans="1:49" ht="47" customHeight="1" thickBot="1">
      <c r="B52" s="186" t="s">
        <v>49</v>
      </c>
      <c r="C52" s="186"/>
      <c r="D52" s="186"/>
      <c r="E52" s="186"/>
      <c r="F52" s="187"/>
      <c r="G52" s="68" t="s">
        <v>36</v>
      </c>
      <c r="H52" s="97" t="s">
        <v>37</v>
      </c>
      <c r="I52" s="58"/>
      <c r="J52" s="58"/>
      <c r="K52" s="8"/>
      <c r="L52" s="2"/>
      <c r="M52" s="2"/>
      <c r="N52" s="2"/>
      <c r="O52" s="99"/>
      <c r="AO52" s="99"/>
      <c r="AP52" s="99"/>
      <c r="AQ52" s="99"/>
      <c r="AR52" s="99"/>
      <c r="AS52" s="106"/>
      <c r="AT52" s="99"/>
      <c r="AU52" s="99"/>
      <c r="AV52" s="99"/>
      <c r="AW52" s="99"/>
    </row>
    <row r="53" spans="1:49" ht="28.5" customHeight="1">
      <c r="B53" s="188" t="s">
        <v>16</v>
      </c>
      <c r="C53" s="190" t="s">
        <v>10</v>
      </c>
      <c r="D53" s="191"/>
      <c r="E53" s="191"/>
      <c r="F53" s="192"/>
      <c r="G53" s="196" t="s">
        <v>57</v>
      </c>
      <c r="H53" s="198" t="s">
        <v>53</v>
      </c>
      <c r="I53" s="42"/>
      <c r="J53" s="42"/>
      <c r="K53" s="2"/>
      <c r="O53" s="99"/>
      <c r="AO53" s="99"/>
      <c r="AP53" s="99"/>
      <c r="AQ53" s="99"/>
      <c r="AR53" s="99"/>
      <c r="AS53" s="106"/>
      <c r="AT53" s="99"/>
      <c r="AU53" s="99"/>
      <c r="AV53" s="99"/>
      <c r="AW53" s="99"/>
    </row>
    <row r="54" spans="1:49" ht="28.5" customHeight="1" thickBot="1">
      <c r="B54" s="189"/>
      <c r="C54" s="193"/>
      <c r="D54" s="194"/>
      <c r="E54" s="194"/>
      <c r="F54" s="195"/>
      <c r="G54" s="197"/>
      <c r="H54" s="199"/>
      <c r="I54" s="42"/>
      <c r="N54" s="2"/>
      <c r="O54" s="101"/>
      <c r="P54" s="104"/>
      <c r="AO54" s="99"/>
      <c r="AP54" s="99"/>
      <c r="AQ54" s="99"/>
      <c r="AR54" s="99"/>
      <c r="AS54" s="106"/>
      <c r="AT54" s="99"/>
      <c r="AU54" s="99"/>
      <c r="AV54" s="99"/>
      <c r="AW54" s="99"/>
    </row>
    <row r="55" spans="1:49" ht="28.5" customHeight="1">
      <c r="B55" s="89" t="str">
        <f>IF(D11="","",D11)</f>
        <v/>
      </c>
      <c r="C55" s="172" t="str">
        <f>D15&amp;" "&amp;F15&amp;" / "&amp;D16&amp;" "&amp;F16</f>
        <v xml:space="preserve">  /  </v>
      </c>
      <c r="D55" s="173"/>
      <c r="E55" s="173"/>
      <c r="F55" s="173"/>
      <c r="G55" s="94" t="str">
        <f>M36</f>
        <v/>
      </c>
      <c r="H55" s="90" t="str">
        <f>IF(M38="","",(M38*1.06))</f>
        <v/>
      </c>
      <c r="I55" s="48"/>
      <c r="K55" s="71"/>
      <c r="L55" s="71"/>
      <c r="M55" s="71"/>
      <c r="N55" s="71"/>
      <c r="O55" s="112"/>
      <c r="P55" s="124"/>
      <c r="AO55" s="99"/>
      <c r="AP55" s="99"/>
      <c r="AQ55" s="99"/>
      <c r="AR55" s="99"/>
      <c r="AS55" s="106"/>
      <c r="AT55" s="99"/>
      <c r="AU55" s="99"/>
      <c r="AV55" s="99"/>
      <c r="AW55" s="99"/>
    </row>
    <row r="56" spans="1:49" ht="28.5" customHeight="1">
      <c r="B56" s="91" t="str">
        <f t="shared" ref="B56:B61" si="6">IF(B44="","",B44)</f>
        <v/>
      </c>
      <c r="C56" s="155" t="str">
        <f t="shared" ref="C56:C61" si="7">C44&amp;" "&amp;D44&amp;" / "&amp;E44&amp;" "&amp;F44</f>
        <v xml:space="preserve">  /  </v>
      </c>
      <c r="D56" s="156"/>
      <c r="E56" s="156"/>
      <c r="F56" s="157"/>
      <c r="G56" s="96" t="str">
        <f t="shared" ref="G56:G61" si="8">K44</f>
        <v/>
      </c>
      <c r="H56" s="92" t="str">
        <f t="shared" ref="H56:H61" si="9">IF(O44="","",(O44*1.06))</f>
        <v/>
      </c>
      <c r="I56" s="48"/>
      <c r="J56" s="175" t="s">
        <v>51</v>
      </c>
      <c r="K56" s="175"/>
      <c r="L56" s="175"/>
      <c r="M56" s="175"/>
      <c r="N56" s="175"/>
      <c r="O56" s="175"/>
      <c r="P56" s="175"/>
      <c r="AO56" s="99"/>
      <c r="AP56" s="99"/>
      <c r="AQ56" s="99"/>
      <c r="AR56" s="99"/>
      <c r="AS56" s="106"/>
      <c r="AT56" s="99"/>
      <c r="AU56" s="99"/>
      <c r="AV56" s="99"/>
      <c r="AW56" s="99"/>
    </row>
    <row r="57" spans="1:49" ht="28.5" customHeight="1" thickBot="1">
      <c r="B57" s="91" t="str">
        <f t="shared" si="6"/>
        <v/>
      </c>
      <c r="C57" s="155" t="str">
        <f t="shared" si="7"/>
        <v xml:space="preserve">  /  </v>
      </c>
      <c r="D57" s="156"/>
      <c r="E57" s="156"/>
      <c r="F57" s="157"/>
      <c r="G57" s="96" t="str">
        <f t="shared" si="8"/>
        <v/>
      </c>
      <c r="H57" s="92" t="str">
        <f t="shared" si="9"/>
        <v/>
      </c>
      <c r="I57" s="48"/>
      <c r="J57" s="74"/>
      <c r="K57" s="176"/>
      <c r="L57" s="176"/>
      <c r="M57" s="176"/>
      <c r="N57" s="176"/>
      <c r="O57" s="176"/>
      <c r="P57" s="176"/>
      <c r="S57" s="100"/>
      <c r="AO57" s="99"/>
      <c r="AP57" s="99"/>
      <c r="AQ57" s="99"/>
      <c r="AR57" s="99"/>
      <c r="AS57" s="106"/>
      <c r="AT57" s="99"/>
      <c r="AU57" s="99"/>
      <c r="AV57" s="99"/>
      <c r="AW57" s="99"/>
    </row>
    <row r="58" spans="1:49" ht="28.5" customHeight="1">
      <c r="B58" s="91" t="str">
        <f t="shared" si="6"/>
        <v/>
      </c>
      <c r="C58" s="155" t="str">
        <f t="shared" si="7"/>
        <v xml:space="preserve">  /  </v>
      </c>
      <c r="D58" s="156"/>
      <c r="E58" s="156"/>
      <c r="F58" s="157"/>
      <c r="G58" s="96" t="str">
        <f t="shared" si="8"/>
        <v/>
      </c>
      <c r="H58" s="92" t="str">
        <f t="shared" si="9"/>
        <v/>
      </c>
      <c r="I58" s="48"/>
      <c r="J58" s="73" t="s">
        <v>43</v>
      </c>
      <c r="K58" s="177"/>
      <c r="L58" s="177"/>
      <c r="M58" s="177"/>
      <c r="N58" s="177"/>
      <c r="O58" s="177"/>
      <c r="P58" s="177"/>
      <c r="AO58" s="99"/>
      <c r="AP58" s="99"/>
      <c r="AQ58" s="99"/>
      <c r="AR58" s="99"/>
      <c r="AS58" s="106"/>
      <c r="AT58" s="99"/>
      <c r="AU58" s="99"/>
      <c r="AV58" s="99"/>
      <c r="AW58" s="99"/>
    </row>
    <row r="59" spans="1:49" ht="28.5" customHeight="1">
      <c r="B59" s="91" t="str">
        <f t="shared" si="6"/>
        <v/>
      </c>
      <c r="C59" s="155" t="str">
        <f t="shared" si="7"/>
        <v xml:space="preserve">  /  </v>
      </c>
      <c r="D59" s="156"/>
      <c r="E59" s="156"/>
      <c r="F59" s="157"/>
      <c r="G59" s="96" t="str">
        <f t="shared" si="8"/>
        <v/>
      </c>
      <c r="H59" s="92" t="str">
        <f t="shared" si="9"/>
        <v/>
      </c>
      <c r="I59" s="48"/>
      <c r="J59" s="72"/>
      <c r="K59" s="158"/>
      <c r="L59" s="158"/>
      <c r="M59" s="158"/>
      <c r="N59" s="158"/>
      <c r="O59" s="158"/>
      <c r="P59" s="158"/>
      <c r="AO59" s="99"/>
      <c r="AP59" s="99"/>
      <c r="AQ59" s="99"/>
      <c r="AR59" s="99"/>
      <c r="AS59" s="106"/>
      <c r="AT59" s="99"/>
      <c r="AU59" s="99"/>
      <c r="AV59" s="99"/>
      <c r="AW59" s="99"/>
    </row>
    <row r="60" spans="1:49" ht="28.5" customHeight="1">
      <c r="B60" s="91" t="str">
        <f t="shared" si="6"/>
        <v/>
      </c>
      <c r="C60" s="155" t="str">
        <f t="shared" si="7"/>
        <v xml:space="preserve">  /  </v>
      </c>
      <c r="D60" s="156"/>
      <c r="E60" s="156"/>
      <c r="F60" s="157"/>
      <c r="G60" s="96" t="str">
        <f t="shared" si="8"/>
        <v/>
      </c>
      <c r="H60" s="92" t="str">
        <f t="shared" si="9"/>
        <v/>
      </c>
      <c r="I60" s="44"/>
      <c r="J60" s="72"/>
      <c r="K60" s="158"/>
      <c r="L60" s="158"/>
      <c r="M60" s="158"/>
      <c r="N60" s="158"/>
      <c r="O60" s="158"/>
      <c r="P60" s="158"/>
      <c r="AO60" s="99"/>
      <c r="AP60" s="99"/>
      <c r="AQ60" s="99"/>
      <c r="AR60" s="99"/>
      <c r="AS60" s="106"/>
      <c r="AT60" s="99"/>
      <c r="AU60" s="99"/>
      <c r="AV60" s="99"/>
      <c r="AW60" s="99"/>
    </row>
    <row r="61" spans="1:49" ht="28.5" customHeight="1">
      <c r="B61" s="91" t="str">
        <f t="shared" si="6"/>
        <v/>
      </c>
      <c r="C61" s="155" t="str">
        <f t="shared" si="7"/>
        <v xml:space="preserve">  /  </v>
      </c>
      <c r="D61" s="156"/>
      <c r="E61" s="156"/>
      <c r="F61" s="157"/>
      <c r="G61" s="95" t="str">
        <f t="shared" si="8"/>
        <v/>
      </c>
      <c r="H61" s="92" t="str">
        <f t="shared" si="9"/>
        <v/>
      </c>
      <c r="I61" s="48"/>
      <c r="J61" s="72"/>
      <c r="K61" s="174"/>
      <c r="L61" s="158"/>
      <c r="M61" s="158"/>
      <c r="N61" s="158"/>
      <c r="O61" s="158"/>
      <c r="P61" s="158"/>
      <c r="AO61" s="99"/>
      <c r="AP61" s="99"/>
      <c r="AQ61" s="99"/>
      <c r="AR61" s="99"/>
      <c r="AS61" s="106"/>
      <c r="AT61" s="99"/>
      <c r="AU61" s="99"/>
      <c r="AV61" s="99"/>
      <c r="AW61" s="99"/>
    </row>
    <row r="62" spans="1:49" ht="9" customHeight="1" thickBot="1">
      <c r="B62" s="63"/>
      <c r="C62" s="150"/>
      <c r="D62" s="151"/>
      <c r="E62" s="151"/>
      <c r="F62" s="152"/>
      <c r="G62" s="93"/>
      <c r="H62" s="64"/>
      <c r="I62" s="52"/>
      <c r="J62" s="98"/>
      <c r="K62" s="153"/>
      <c r="L62" s="153"/>
      <c r="M62" s="153"/>
      <c r="N62" s="153"/>
      <c r="O62" s="153"/>
      <c r="P62" s="154"/>
      <c r="AO62" s="99"/>
      <c r="AP62" s="99"/>
      <c r="AQ62" s="99"/>
      <c r="AR62" s="99"/>
      <c r="AS62" s="106"/>
      <c r="AT62" s="99"/>
      <c r="AU62" s="99"/>
      <c r="AV62" s="99"/>
      <c r="AW62" s="99"/>
    </row>
    <row r="63" spans="1:49" ht="9.75" customHeight="1">
      <c r="B63" s="32"/>
      <c r="C63" s="32"/>
      <c r="D63" s="32"/>
      <c r="E63" s="32"/>
      <c r="F63" s="32"/>
      <c r="G63" s="69"/>
      <c r="H63" s="70"/>
      <c r="I63" s="43"/>
      <c r="J63" s="29"/>
      <c r="K63" s="2"/>
      <c r="L63" s="2"/>
      <c r="M63" s="2"/>
      <c r="O63" s="99"/>
      <c r="AO63" s="99"/>
      <c r="AP63" s="99"/>
      <c r="AQ63" s="99"/>
      <c r="AR63" s="99"/>
      <c r="AS63" s="106"/>
      <c r="AT63" s="99"/>
      <c r="AU63" s="99"/>
      <c r="AV63" s="99"/>
      <c r="AW63" s="99"/>
    </row>
    <row r="64" spans="1:49" s="4" customFormat="1" ht="35.25" customHeight="1">
      <c r="A64" s="1"/>
      <c r="B64" s="132" t="s">
        <v>68</v>
      </c>
      <c r="I64" s="41"/>
      <c r="J64" s="43"/>
      <c r="K64" s="43"/>
      <c r="L64" s="43"/>
      <c r="M64" s="43"/>
      <c r="N64" s="33"/>
      <c r="O64" s="1"/>
      <c r="P64" s="106"/>
      <c r="Q64" s="106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</row>
    <row r="65" spans="1:40" s="4" customFormat="1" ht="15.75" customHeight="1">
      <c r="A65" s="1"/>
      <c r="I65" s="43"/>
      <c r="J65" s="43"/>
      <c r="K65" s="43"/>
      <c r="L65" s="43"/>
      <c r="M65" s="43"/>
      <c r="N65" s="33"/>
      <c r="O65" s="1"/>
      <c r="P65" s="106"/>
      <c r="Q65" s="106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</row>
    <row r="66" spans="1:40" s="4" customFormat="1" ht="23.25" customHeight="1">
      <c r="A66" s="1"/>
      <c r="B66" s="38"/>
      <c r="C66" s="38"/>
      <c r="D66" s="35"/>
      <c r="I66" s="41"/>
      <c r="J66" s="43"/>
      <c r="K66" s="43"/>
      <c r="L66" s="43"/>
      <c r="M66" s="43"/>
      <c r="N66" s="33"/>
      <c r="O66" s="1"/>
      <c r="P66" s="106"/>
      <c r="Q66" s="106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</row>
    <row r="67" spans="1:40" ht="16.899999999999999" customHeight="1">
      <c r="B67" s="49"/>
      <c r="C67" s="49"/>
      <c r="D67" s="49"/>
      <c r="E67" s="49"/>
      <c r="F67" s="49"/>
      <c r="G67" s="49"/>
      <c r="H67" s="49"/>
      <c r="I67" s="17"/>
      <c r="J67" s="17"/>
      <c r="K67" s="17"/>
      <c r="L67" s="17"/>
      <c r="M67" s="17"/>
      <c r="N67" s="17"/>
    </row>
    <row r="68" spans="1:40" ht="24" customHeight="1">
      <c r="A68" s="105"/>
      <c r="B68" s="38"/>
      <c r="C68" s="38"/>
      <c r="D68" s="38"/>
      <c r="E68" s="2"/>
      <c r="F68" s="2"/>
      <c r="G68" s="2"/>
      <c r="H68" s="2"/>
      <c r="I68" s="2"/>
      <c r="J68" s="2"/>
      <c r="K68" s="5"/>
      <c r="L68" s="23"/>
      <c r="M68" s="23"/>
      <c r="N68" s="2"/>
    </row>
    <row r="69" spans="1:40" ht="24" customHeight="1">
      <c r="F69" s="23"/>
    </row>
    <row r="70" spans="1:40" ht="24" customHeight="1">
      <c r="Q70" s="125"/>
      <c r="R70" s="146"/>
    </row>
    <row r="71" spans="1:40" ht="24" customHeight="1">
      <c r="Q71" s="125"/>
      <c r="R71" s="146"/>
    </row>
    <row r="72" spans="1:40" ht="24" customHeight="1">
      <c r="M72" s="4"/>
      <c r="N72" s="4"/>
    </row>
    <row r="73" spans="1:40" ht="24" customHeight="1">
      <c r="M73" s="4"/>
      <c r="N73" s="4"/>
    </row>
    <row r="74" spans="1:40" ht="24" customHeight="1">
      <c r="M74" s="4"/>
      <c r="N74" s="4"/>
      <c r="R74" s="146"/>
    </row>
    <row r="75" spans="1:40" ht="24" customHeight="1">
      <c r="M75" s="4"/>
      <c r="N75" s="4"/>
      <c r="Q75" s="126"/>
      <c r="R75" s="146"/>
    </row>
    <row r="76" spans="1:40" ht="24" customHeight="1">
      <c r="Q76" s="126"/>
      <c r="R76" s="146"/>
    </row>
    <row r="77" spans="1:40" ht="24" customHeight="1">
      <c r="Q77" s="127"/>
      <c r="R77" s="146"/>
    </row>
    <row r="78" spans="1:40" ht="24" customHeight="1"/>
    <row r="79" spans="1:40" s="22" customFormat="1" ht="24" customHeight="1">
      <c r="A79" s="3"/>
      <c r="P79" s="128"/>
      <c r="Q79" s="128"/>
      <c r="R79" s="143"/>
      <c r="S79" s="143"/>
      <c r="T79" s="143"/>
      <c r="U79" s="143"/>
      <c r="V79" s="143"/>
      <c r="W79" s="99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</row>
    <row r="80" spans="1:40" s="22" customFormat="1" ht="24" customHeight="1">
      <c r="A80" s="3"/>
      <c r="P80" s="128"/>
      <c r="Q80" s="128"/>
      <c r="R80" s="143"/>
      <c r="S80" s="143"/>
      <c r="T80" s="143"/>
      <c r="U80" s="143"/>
      <c r="V80" s="143"/>
      <c r="W80" s="99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</row>
    <row r="81" spans="1:40" s="22" customFormat="1" ht="24" customHeight="1">
      <c r="A81" s="3"/>
      <c r="P81" s="128"/>
      <c r="Q81" s="128"/>
      <c r="R81" s="143"/>
      <c r="S81" s="143"/>
      <c r="T81" s="143"/>
      <c r="U81" s="143"/>
      <c r="V81" s="143"/>
      <c r="W81" s="99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</row>
    <row r="82" spans="1:40" s="22" customFormat="1" ht="24" customHeight="1">
      <c r="A82" s="3"/>
      <c r="P82" s="128"/>
      <c r="Q82" s="128"/>
      <c r="R82" s="143"/>
      <c r="S82" s="143"/>
      <c r="T82" s="143"/>
      <c r="U82" s="143"/>
      <c r="V82" s="143"/>
      <c r="W82" s="99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</row>
    <row r="83" spans="1:40" s="22" customFormat="1" ht="24" customHeight="1">
      <c r="A83" s="3"/>
      <c r="P83" s="128"/>
      <c r="Q83" s="128"/>
      <c r="R83" s="143"/>
      <c r="S83" s="143"/>
      <c r="T83" s="143"/>
      <c r="U83" s="143"/>
      <c r="V83" s="143"/>
      <c r="W83" s="99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</row>
    <row r="84" spans="1:40" s="22" customFormat="1" ht="24" customHeight="1">
      <c r="A84" s="3"/>
      <c r="P84" s="128"/>
      <c r="Q84" s="128"/>
      <c r="R84" s="143"/>
      <c r="S84" s="143"/>
      <c r="T84" s="143"/>
      <c r="U84" s="143"/>
      <c r="V84" s="143"/>
      <c r="W84" s="99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</row>
    <row r="85" spans="1:40" s="22" customFormat="1" ht="24" customHeight="1">
      <c r="A85" s="3"/>
      <c r="P85" s="128"/>
      <c r="Q85" s="128"/>
      <c r="R85" s="143"/>
      <c r="S85" s="143"/>
      <c r="T85" s="143"/>
      <c r="U85" s="143"/>
      <c r="V85" s="143"/>
      <c r="W85" s="99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</row>
    <row r="86" spans="1:40" s="22" customFormat="1" ht="24" customHeight="1">
      <c r="A86" s="3"/>
      <c r="P86" s="128"/>
      <c r="Q86" s="128"/>
      <c r="R86" s="143"/>
      <c r="S86" s="143"/>
      <c r="T86" s="143"/>
      <c r="U86" s="143"/>
      <c r="V86" s="143"/>
      <c r="W86" s="99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</row>
    <row r="87" spans="1:40" s="22" customFormat="1" ht="24" customHeight="1">
      <c r="A87" s="3"/>
      <c r="P87" s="128"/>
      <c r="Q87" s="128"/>
      <c r="R87" s="143"/>
      <c r="S87" s="143"/>
      <c r="T87" s="143"/>
      <c r="U87" s="143"/>
      <c r="V87" s="143"/>
      <c r="W87" s="99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</row>
    <row r="88" spans="1:40" s="22" customFormat="1" ht="24" customHeight="1">
      <c r="A88" s="3"/>
      <c r="P88" s="128"/>
      <c r="Q88" s="128"/>
      <c r="R88" s="143"/>
      <c r="S88" s="143"/>
      <c r="T88" s="143"/>
      <c r="U88" s="143"/>
      <c r="V88" s="143"/>
      <c r="W88" s="99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</row>
    <row r="89" spans="1:40" s="22" customFormat="1" ht="24" customHeight="1">
      <c r="A89" s="3"/>
      <c r="P89" s="128"/>
      <c r="Q89" s="128"/>
      <c r="R89" s="143"/>
      <c r="S89" s="143"/>
      <c r="T89" s="143"/>
      <c r="U89" s="143"/>
      <c r="V89" s="143"/>
      <c r="W89" s="99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</row>
    <row r="90" spans="1:40" s="22" customFormat="1" ht="24" customHeight="1">
      <c r="A90" s="3"/>
      <c r="P90" s="128"/>
      <c r="Q90" s="128"/>
      <c r="R90" s="143"/>
      <c r="S90" s="143"/>
      <c r="T90" s="143"/>
      <c r="U90" s="143"/>
      <c r="V90" s="143"/>
      <c r="W90" s="99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</row>
    <row r="91" spans="1:40" s="22" customFormat="1" ht="24" customHeight="1">
      <c r="A91" s="3"/>
      <c r="P91" s="128"/>
      <c r="Q91" s="128"/>
      <c r="R91" s="143"/>
      <c r="S91" s="143"/>
      <c r="T91" s="143"/>
      <c r="U91" s="143"/>
      <c r="V91" s="143"/>
      <c r="W91" s="99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</row>
    <row r="92" spans="1:40" s="22" customFormat="1" ht="24" customHeight="1">
      <c r="A92" s="3"/>
      <c r="P92" s="128"/>
      <c r="Q92" s="128"/>
      <c r="R92" s="143"/>
      <c r="S92" s="143"/>
      <c r="T92" s="143"/>
      <c r="U92" s="143"/>
      <c r="V92" s="143"/>
      <c r="W92" s="99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</row>
    <row r="93" spans="1:40" s="22" customFormat="1" ht="24" customHeight="1">
      <c r="A93" s="3"/>
      <c r="P93" s="128"/>
      <c r="Q93" s="128"/>
      <c r="R93" s="143"/>
      <c r="S93" s="143"/>
      <c r="T93" s="143"/>
      <c r="U93" s="143"/>
      <c r="V93" s="143"/>
      <c r="W93" s="99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</row>
    <row r="94" spans="1:40" s="22" customFormat="1" ht="24" customHeight="1">
      <c r="A94" s="3"/>
      <c r="P94" s="128"/>
      <c r="Q94" s="128"/>
      <c r="R94" s="143"/>
      <c r="S94" s="143"/>
      <c r="T94" s="143"/>
      <c r="U94" s="143"/>
      <c r="V94" s="143"/>
      <c r="W94" s="99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</row>
    <row r="95" spans="1:40" s="22" customFormat="1" ht="24" customHeight="1">
      <c r="A95" s="3"/>
      <c r="P95" s="128"/>
      <c r="Q95" s="128"/>
      <c r="R95" s="143"/>
      <c r="S95" s="143"/>
      <c r="T95" s="143"/>
      <c r="U95" s="143"/>
      <c r="V95" s="143"/>
      <c r="W95" s="99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</row>
    <row r="96" spans="1:40" s="22" customFormat="1" ht="24" customHeight="1">
      <c r="A96" s="3"/>
      <c r="P96" s="128"/>
      <c r="Q96" s="128"/>
      <c r="R96" s="143"/>
      <c r="S96" s="143"/>
      <c r="T96" s="143"/>
      <c r="U96" s="143"/>
      <c r="V96" s="143"/>
      <c r="W96" s="99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</row>
    <row r="97" spans="1:40" s="22" customFormat="1" ht="24" customHeight="1">
      <c r="A97" s="3"/>
      <c r="P97" s="128"/>
      <c r="Q97" s="128"/>
      <c r="R97" s="143"/>
      <c r="S97" s="143"/>
      <c r="T97" s="143"/>
      <c r="U97" s="143"/>
      <c r="V97" s="143"/>
      <c r="W97" s="99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</row>
    <row r="98" spans="1:40" s="22" customFormat="1" ht="24" customHeight="1">
      <c r="A98" s="3"/>
      <c r="P98" s="128"/>
      <c r="Q98" s="128"/>
      <c r="R98" s="143"/>
      <c r="S98" s="143"/>
      <c r="T98" s="143"/>
      <c r="U98" s="143"/>
      <c r="V98" s="143"/>
      <c r="W98" s="99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</row>
    <row r="99" spans="1:40" s="22" customFormat="1" ht="24" customHeight="1">
      <c r="A99" s="3"/>
      <c r="P99" s="128"/>
      <c r="Q99" s="128"/>
      <c r="R99" s="143"/>
      <c r="S99" s="143"/>
      <c r="T99" s="143"/>
      <c r="U99" s="143"/>
      <c r="V99" s="143"/>
      <c r="W99" s="99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</row>
    <row r="100" spans="1:40" s="54" customFormat="1" ht="24" customHeight="1">
      <c r="A100" s="53"/>
      <c r="P100" s="129"/>
      <c r="Q100" s="129"/>
      <c r="R100" s="147"/>
      <c r="S100" s="147"/>
      <c r="T100" s="147"/>
      <c r="U100" s="147"/>
      <c r="V100" s="147"/>
      <c r="W100" s="148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</row>
    <row r="101" spans="1:40" s="54" customFormat="1" ht="24" customHeight="1">
      <c r="A101" s="53"/>
      <c r="P101" s="129"/>
      <c r="Q101" s="129"/>
      <c r="R101" s="147"/>
      <c r="S101" s="147"/>
      <c r="T101" s="147"/>
      <c r="U101" s="147"/>
      <c r="V101" s="147"/>
      <c r="W101" s="148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</row>
    <row r="102" spans="1:40" s="54" customFormat="1" ht="24" customHeight="1">
      <c r="A102" s="53"/>
      <c r="P102" s="129"/>
      <c r="Q102" s="129"/>
      <c r="R102" s="147"/>
      <c r="S102" s="147"/>
      <c r="T102" s="147"/>
      <c r="U102" s="147"/>
      <c r="V102" s="147"/>
      <c r="W102" s="148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</row>
    <row r="103" spans="1:40" s="54" customFormat="1" ht="24" customHeight="1">
      <c r="A103" s="53"/>
      <c r="P103" s="129"/>
      <c r="Q103" s="129"/>
      <c r="R103" s="147"/>
      <c r="S103" s="147"/>
      <c r="T103" s="147"/>
      <c r="U103" s="147"/>
      <c r="V103" s="147"/>
      <c r="W103" s="148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</row>
    <row r="104" spans="1:40" s="54" customFormat="1" ht="24" customHeight="1">
      <c r="A104" s="53"/>
      <c r="H104" s="117"/>
      <c r="P104" s="129"/>
      <c r="Q104" s="129"/>
      <c r="R104" s="147"/>
      <c r="S104" s="147"/>
      <c r="T104" s="147"/>
      <c r="U104" s="147"/>
      <c r="V104" s="147"/>
      <c r="W104" s="148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</row>
    <row r="105" spans="1:40" s="54" customFormat="1" ht="24" customHeight="1">
      <c r="A105" s="53"/>
      <c r="H105" s="117"/>
      <c r="P105" s="129"/>
      <c r="Q105" s="129"/>
      <c r="R105" s="147"/>
      <c r="S105" s="147"/>
      <c r="T105" s="147"/>
      <c r="U105" s="147"/>
      <c r="V105" s="147"/>
      <c r="W105" s="148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</row>
    <row r="106" spans="1:40" s="54" customFormat="1" ht="24" customHeight="1">
      <c r="A106" s="53"/>
      <c r="H106" s="117"/>
      <c r="P106" s="129"/>
      <c r="Q106" s="129"/>
      <c r="R106" s="147"/>
      <c r="S106" s="147"/>
      <c r="T106" s="147"/>
      <c r="U106" s="147"/>
      <c r="V106" s="147"/>
      <c r="W106" s="148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</row>
    <row r="107" spans="1:40" s="54" customFormat="1" ht="24" customHeight="1">
      <c r="A107" s="53"/>
      <c r="H107" s="117"/>
      <c r="P107" s="129"/>
      <c r="Q107" s="129"/>
      <c r="R107" s="147"/>
      <c r="S107" s="147"/>
      <c r="T107" s="147"/>
      <c r="U107" s="147"/>
      <c r="V107" s="147"/>
      <c r="W107" s="148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</row>
    <row r="108" spans="1:40" s="54" customFormat="1" ht="24" customHeight="1">
      <c r="A108" s="53"/>
      <c r="H108" s="117"/>
      <c r="P108" s="129"/>
      <c r="Q108" s="129"/>
      <c r="R108" s="147"/>
      <c r="S108" s="147"/>
      <c r="T108" s="147"/>
      <c r="U108" s="147"/>
      <c r="V108" s="147"/>
      <c r="W108" s="148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</row>
    <row r="109" spans="1:40" s="54" customFormat="1" ht="24" customHeight="1">
      <c r="A109" s="53"/>
      <c r="H109" s="117"/>
      <c r="P109" s="129"/>
      <c r="Q109" s="129"/>
      <c r="R109" s="147"/>
      <c r="S109" s="147"/>
      <c r="T109" s="147"/>
      <c r="U109" s="147"/>
      <c r="V109" s="147"/>
      <c r="W109" s="148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</row>
    <row r="110" spans="1:40" s="54" customFormat="1" ht="24" customHeight="1">
      <c r="A110" s="53"/>
      <c r="H110" s="117"/>
      <c r="P110" s="129"/>
      <c r="Q110" s="129"/>
      <c r="R110" s="147"/>
      <c r="S110" s="147"/>
      <c r="T110" s="147"/>
      <c r="U110" s="147"/>
      <c r="V110" s="147"/>
      <c r="W110" s="148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</row>
    <row r="111" spans="1:40" s="54" customFormat="1" ht="24" customHeight="1">
      <c r="A111" s="53"/>
      <c r="H111" s="117"/>
      <c r="P111" s="129"/>
      <c r="Q111" s="129"/>
      <c r="R111" s="147"/>
      <c r="S111" s="147"/>
      <c r="T111" s="147"/>
      <c r="U111" s="147"/>
      <c r="V111" s="147"/>
      <c r="W111" s="148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</row>
    <row r="112" spans="1:40" s="54" customFormat="1" ht="24" customHeight="1">
      <c r="A112" s="53"/>
      <c r="H112" s="117"/>
      <c r="P112" s="129"/>
      <c r="Q112" s="129"/>
      <c r="R112" s="147"/>
      <c r="S112" s="147"/>
      <c r="T112" s="147"/>
      <c r="U112" s="147"/>
      <c r="V112" s="147"/>
      <c r="W112" s="148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</row>
    <row r="113" spans="1:40" s="54" customFormat="1" ht="24" customHeight="1">
      <c r="A113" s="53"/>
      <c r="H113" s="117"/>
      <c r="P113" s="129"/>
      <c r="Q113" s="129"/>
      <c r="R113" s="147"/>
      <c r="S113" s="147"/>
      <c r="T113" s="147"/>
      <c r="U113" s="147"/>
      <c r="V113" s="147"/>
      <c r="W113" s="148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</row>
    <row r="114" spans="1:40" s="54" customFormat="1" ht="24" customHeight="1">
      <c r="A114" s="53"/>
      <c r="H114" s="117"/>
      <c r="P114" s="129"/>
      <c r="Q114" s="129"/>
      <c r="R114" s="147"/>
      <c r="S114" s="147"/>
      <c r="T114" s="147"/>
      <c r="U114" s="147"/>
      <c r="V114" s="147"/>
      <c r="W114" s="148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</row>
    <row r="115" spans="1:40" s="54" customFormat="1" ht="24" customHeight="1">
      <c r="A115" s="53"/>
      <c r="H115" s="117"/>
      <c r="P115" s="129"/>
      <c r="Q115" s="129"/>
      <c r="R115" s="147"/>
      <c r="S115" s="147"/>
      <c r="T115" s="147"/>
      <c r="U115" s="147"/>
      <c r="V115" s="147"/>
      <c r="W115" s="148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</row>
    <row r="116" spans="1:40" s="54" customFormat="1" ht="24" customHeight="1">
      <c r="A116" s="53"/>
      <c r="H116" s="117"/>
      <c r="P116" s="129"/>
      <c r="Q116" s="129"/>
      <c r="R116" s="147"/>
      <c r="S116" s="147"/>
      <c r="T116" s="147"/>
      <c r="U116" s="147"/>
      <c r="V116" s="147"/>
      <c r="W116" s="148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</row>
    <row r="117" spans="1:40" s="54" customFormat="1" ht="24" customHeight="1">
      <c r="A117" s="53"/>
      <c r="H117" s="117"/>
      <c r="P117" s="129"/>
      <c r="Q117" s="129"/>
      <c r="R117" s="147"/>
      <c r="S117" s="147"/>
      <c r="T117" s="147"/>
      <c r="U117" s="147"/>
      <c r="V117" s="147"/>
      <c r="W117" s="148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</row>
    <row r="118" spans="1:40" s="54" customFormat="1" ht="24" customHeight="1">
      <c r="A118" s="53"/>
      <c r="H118" s="117"/>
      <c r="P118" s="129"/>
      <c r="Q118" s="129"/>
      <c r="R118" s="147"/>
      <c r="S118" s="147"/>
      <c r="T118" s="147"/>
      <c r="U118" s="147"/>
      <c r="V118" s="147"/>
      <c r="W118" s="148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</row>
    <row r="119" spans="1:40" s="54" customFormat="1" ht="24" customHeight="1">
      <c r="A119" s="53"/>
      <c r="H119" s="117"/>
      <c r="P119" s="129"/>
      <c r="Q119" s="129"/>
      <c r="R119" s="147"/>
      <c r="S119" s="147"/>
      <c r="T119" s="147"/>
      <c r="U119" s="147"/>
      <c r="V119" s="147"/>
      <c r="W119" s="148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</row>
    <row r="120" spans="1:40" s="54" customFormat="1" ht="24" customHeight="1">
      <c r="A120" s="53"/>
      <c r="H120" s="117"/>
      <c r="P120" s="129"/>
      <c r="Q120" s="129"/>
      <c r="R120" s="147"/>
      <c r="S120" s="147"/>
      <c r="T120" s="147"/>
      <c r="U120" s="147"/>
      <c r="V120" s="147"/>
      <c r="W120" s="148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</row>
    <row r="121" spans="1:40" s="54" customFormat="1" ht="24" customHeight="1">
      <c r="A121" s="53"/>
      <c r="H121" s="117"/>
      <c r="P121" s="129"/>
      <c r="Q121" s="129"/>
      <c r="R121" s="147"/>
      <c r="S121" s="147"/>
      <c r="T121" s="147"/>
      <c r="U121" s="147"/>
      <c r="V121" s="147"/>
      <c r="W121" s="148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</row>
    <row r="122" spans="1:40" s="54" customFormat="1" ht="24" customHeight="1">
      <c r="A122" s="53"/>
      <c r="H122" s="117"/>
      <c r="P122" s="129"/>
      <c r="Q122" s="129"/>
      <c r="R122" s="147"/>
      <c r="S122" s="147"/>
      <c r="T122" s="147"/>
      <c r="U122" s="147"/>
      <c r="V122" s="147"/>
      <c r="W122" s="148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</row>
    <row r="123" spans="1:40" s="54" customFormat="1" ht="24" customHeight="1">
      <c r="A123" s="53"/>
      <c r="H123" s="117"/>
      <c r="P123" s="129"/>
      <c r="Q123" s="129"/>
      <c r="R123" s="147"/>
      <c r="S123" s="147"/>
      <c r="T123" s="147"/>
      <c r="U123" s="147"/>
      <c r="V123" s="147"/>
      <c r="W123" s="148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</row>
    <row r="124" spans="1:40" s="54" customFormat="1" ht="24" customHeight="1">
      <c r="A124" s="53"/>
      <c r="H124" s="117"/>
      <c r="P124" s="129"/>
      <c r="Q124" s="129"/>
      <c r="R124" s="147"/>
      <c r="S124" s="147"/>
      <c r="T124" s="147"/>
      <c r="U124" s="147"/>
      <c r="V124" s="147"/>
      <c r="W124" s="148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</row>
    <row r="125" spans="1:40" s="54" customFormat="1" ht="24" customHeight="1">
      <c r="A125" s="53"/>
      <c r="H125" s="117"/>
      <c r="P125" s="129"/>
      <c r="Q125" s="129"/>
      <c r="R125" s="147"/>
      <c r="S125" s="147"/>
      <c r="T125" s="147"/>
      <c r="U125" s="147"/>
      <c r="V125" s="147"/>
      <c r="W125" s="148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</row>
    <row r="126" spans="1:40" s="54" customFormat="1" ht="24" customHeight="1">
      <c r="A126" s="53"/>
      <c r="H126" s="117"/>
      <c r="P126" s="129"/>
      <c r="Q126" s="129"/>
      <c r="R126" s="147"/>
      <c r="S126" s="147"/>
      <c r="T126" s="147"/>
      <c r="U126" s="147"/>
      <c r="V126" s="147"/>
      <c r="W126" s="148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</row>
    <row r="127" spans="1:40" s="54" customFormat="1" ht="24" customHeight="1">
      <c r="A127" s="53"/>
      <c r="H127" s="117"/>
      <c r="P127" s="129"/>
      <c r="Q127" s="129"/>
      <c r="R127" s="147"/>
      <c r="S127" s="147"/>
      <c r="T127" s="147"/>
      <c r="U127" s="147"/>
      <c r="V127" s="147"/>
      <c r="W127" s="148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</row>
    <row r="128" spans="1:40" s="54" customFormat="1" ht="24" customHeight="1">
      <c r="A128" s="53"/>
      <c r="H128" s="117"/>
      <c r="P128" s="129"/>
      <c r="Q128" s="129"/>
      <c r="R128" s="147"/>
      <c r="S128" s="147"/>
      <c r="T128" s="147"/>
      <c r="U128" s="147"/>
      <c r="V128" s="147"/>
      <c r="W128" s="148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</row>
    <row r="129" spans="1:40" s="54" customFormat="1" ht="24" customHeight="1">
      <c r="A129" s="53"/>
      <c r="H129" s="117"/>
      <c r="P129" s="129"/>
      <c r="Q129" s="129"/>
      <c r="R129" s="147"/>
      <c r="S129" s="147"/>
      <c r="T129" s="147"/>
      <c r="U129" s="147"/>
      <c r="V129" s="147"/>
      <c r="W129" s="148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</row>
    <row r="130" spans="1:40" s="54" customFormat="1" ht="24" customHeight="1">
      <c r="A130" s="53"/>
      <c r="H130" s="117"/>
      <c r="P130" s="129"/>
      <c r="Q130" s="129"/>
      <c r="R130" s="147"/>
      <c r="S130" s="147"/>
      <c r="T130" s="147"/>
      <c r="U130" s="147"/>
      <c r="V130" s="147"/>
      <c r="W130" s="148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</row>
    <row r="131" spans="1:40" s="54" customFormat="1" ht="24" customHeight="1">
      <c r="A131" s="53"/>
      <c r="H131" s="117"/>
      <c r="P131" s="129"/>
      <c r="Q131" s="129"/>
      <c r="R131" s="147"/>
      <c r="S131" s="147"/>
      <c r="T131" s="147"/>
      <c r="U131" s="147"/>
      <c r="V131" s="147"/>
      <c r="W131" s="148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</row>
    <row r="132" spans="1:40" s="54" customFormat="1" ht="24" customHeight="1">
      <c r="A132" s="53"/>
      <c r="H132" s="117"/>
      <c r="P132" s="129"/>
      <c r="Q132" s="129"/>
      <c r="R132" s="147"/>
      <c r="S132" s="147"/>
      <c r="T132" s="147"/>
      <c r="U132" s="147"/>
      <c r="V132" s="147"/>
      <c r="W132" s="148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</row>
    <row r="133" spans="1:40" s="54" customFormat="1" ht="24" customHeight="1">
      <c r="A133" s="53"/>
      <c r="H133" s="117"/>
      <c r="P133" s="129"/>
      <c r="Q133" s="129"/>
      <c r="R133" s="147"/>
      <c r="S133" s="147"/>
      <c r="T133" s="147"/>
      <c r="U133" s="147"/>
      <c r="V133" s="147"/>
      <c r="W133" s="148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</row>
    <row r="134" spans="1:40" s="54" customFormat="1" ht="24" customHeight="1">
      <c r="A134" s="53"/>
      <c r="H134" s="117"/>
      <c r="P134" s="129"/>
      <c r="Q134" s="129"/>
      <c r="R134" s="147"/>
      <c r="S134" s="147"/>
      <c r="T134" s="147"/>
      <c r="U134" s="147"/>
      <c r="V134" s="147"/>
      <c r="W134" s="148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</row>
    <row r="135" spans="1:40" s="54" customFormat="1" ht="24" customHeight="1">
      <c r="A135" s="53"/>
      <c r="H135" s="117"/>
      <c r="P135" s="129"/>
      <c r="Q135" s="129"/>
      <c r="R135" s="147"/>
      <c r="S135" s="147"/>
      <c r="T135" s="147"/>
      <c r="U135" s="147"/>
      <c r="V135" s="147"/>
      <c r="W135" s="148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</row>
    <row r="136" spans="1:40" s="54" customFormat="1" ht="24" customHeight="1">
      <c r="A136" s="53"/>
      <c r="H136" s="117"/>
      <c r="P136" s="129"/>
      <c r="Q136" s="129"/>
      <c r="R136" s="147"/>
      <c r="S136" s="147"/>
      <c r="T136" s="147"/>
      <c r="U136" s="147"/>
      <c r="V136" s="147"/>
      <c r="W136" s="148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</row>
    <row r="137" spans="1:40" s="54" customFormat="1" ht="24" customHeight="1">
      <c r="A137" s="53"/>
      <c r="H137" s="117"/>
      <c r="P137" s="129"/>
      <c r="Q137" s="129"/>
      <c r="R137" s="147"/>
      <c r="S137" s="147"/>
      <c r="T137" s="147"/>
      <c r="U137" s="147"/>
      <c r="V137" s="147"/>
      <c r="W137" s="148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</row>
    <row r="138" spans="1:40" s="54" customFormat="1" ht="24" customHeight="1">
      <c r="A138" s="53"/>
      <c r="H138" s="117"/>
      <c r="P138" s="129"/>
      <c r="Q138" s="129"/>
      <c r="R138" s="147"/>
      <c r="S138" s="147"/>
      <c r="T138" s="147"/>
      <c r="U138" s="147"/>
      <c r="V138" s="147"/>
      <c r="W138" s="148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</row>
    <row r="139" spans="1:40" s="54" customFormat="1" ht="24" customHeight="1">
      <c r="A139" s="53"/>
      <c r="H139" s="117"/>
      <c r="P139" s="129"/>
      <c r="Q139" s="129"/>
      <c r="R139" s="147"/>
      <c r="S139" s="147"/>
      <c r="T139" s="147"/>
      <c r="U139" s="147"/>
      <c r="V139" s="147"/>
      <c r="W139" s="148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</row>
    <row r="140" spans="1:40" s="54" customFormat="1" ht="24" customHeight="1">
      <c r="A140" s="53"/>
      <c r="H140" s="117"/>
      <c r="P140" s="129"/>
      <c r="Q140" s="129"/>
      <c r="R140" s="147"/>
      <c r="S140" s="147"/>
      <c r="T140" s="147"/>
      <c r="U140" s="147"/>
      <c r="V140" s="147"/>
      <c r="W140" s="148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</row>
    <row r="141" spans="1:40" s="54" customFormat="1" ht="24" customHeight="1">
      <c r="A141" s="53"/>
      <c r="H141" s="117"/>
      <c r="P141" s="129"/>
      <c r="Q141" s="129"/>
      <c r="R141" s="147"/>
      <c r="S141" s="147"/>
      <c r="T141" s="147"/>
      <c r="U141" s="147"/>
      <c r="V141" s="147"/>
      <c r="W141" s="148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</row>
    <row r="142" spans="1:40" s="54" customFormat="1" ht="24" customHeight="1">
      <c r="A142" s="53"/>
      <c r="H142" s="117"/>
      <c r="P142" s="129"/>
      <c r="Q142" s="129"/>
      <c r="R142" s="147"/>
      <c r="S142" s="147"/>
      <c r="T142" s="147"/>
      <c r="U142" s="147"/>
      <c r="V142" s="147"/>
      <c r="W142" s="148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</row>
    <row r="143" spans="1:40" s="54" customFormat="1" ht="24" customHeight="1">
      <c r="A143" s="53"/>
      <c r="H143" s="117"/>
      <c r="P143" s="129"/>
      <c r="Q143" s="129"/>
      <c r="R143" s="147"/>
      <c r="S143" s="147"/>
      <c r="T143" s="147"/>
      <c r="U143" s="147"/>
      <c r="V143" s="147"/>
      <c r="W143" s="148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</row>
    <row r="144" spans="1:40" s="54" customFormat="1" ht="24" customHeight="1">
      <c r="A144" s="53"/>
      <c r="H144" s="117"/>
      <c r="P144" s="129"/>
      <c r="Q144" s="129"/>
      <c r="R144" s="147"/>
      <c r="S144" s="147"/>
      <c r="T144" s="147"/>
      <c r="U144" s="147"/>
      <c r="V144" s="147"/>
      <c r="W144" s="148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</row>
    <row r="145" spans="1:40" s="54" customFormat="1" ht="24" customHeight="1">
      <c r="A145" s="53"/>
      <c r="H145" s="117"/>
      <c r="P145" s="129"/>
      <c r="Q145" s="129"/>
      <c r="R145" s="147"/>
      <c r="S145" s="147"/>
      <c r="T145" s="147"/>
      <c r="U145" s="147"/>
      <c r="V145" s="147"/>
      <c r="W145" s="148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</row>
    <row r="146" spans="1:40" s="54" customFormat="1" ht="24" customHeight="1">
      <c r="A146" s="53"/>
      <c r="H146" s="117"/>
      <c r="P146" s="129"/>
      <c r="Q146" s="129"/>
      <c r="R146" s="147"/>
      <c r="S146" s="147"/>
      <c r="T146" s="147"/>
      <c r="U146" s="147"/>
      <c r="V146" s="147"/>
      <c r="W146" s="148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</row>
    <row r="147" spans="1:40" s="54" customFormat="1" ht="24" customHeight="1">
      <c r="A147" s="53"/>
      <c r="H147" s="117"/>
      <c r="P147" s="129"/>
      <c r="Q147" s="129"/>
      <c r="R147" s="147"/>
      <c r="S147" s="147"/>
      <c r="T147" s="147"/>
      <c r="U147" s="147"/>
      <c r="V147" s="147"/>
      <c r="W147" s="148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</row>
    <row r="148" spans="1:40" s="54" customFormat="1" ht="24" customHeight="1">
      <c r="A148" s="53"/>
      <c r="H148" s="117"/>
      <c r="P148" s="129"/>
      <c r="Q148" s="129"/>
      <c r="R148" s="147"/>
      <c r="S148" s="147"/>
      <c r="T148" s="147"/>
      <c r="U148" s="147"/>
      <c r="V148" s="147"/>
      <c r="W148" s="148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</row>
    <row r="149" spans="1:40" s="54" customFormat="1" ht="24" customHeight="1">
      <c r="A149" s="53"/>
      <c r="H149" s="117"/>
      <c r="P149" s="129"/>
      <c r="Q149" s="129"/>
      <c r="R149" s="147"/>
      <c r="S149" s="147"/>
      <c r="T149" s="147"/>
      <c r="U149" s="147"/>
      <c r="V149" s="147"/>
      <c r="W149" s="148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</row>
    <row r="150" spans="1:40" s="54" customFormat="1" ht="24" customHeight="1">
      <c r="A150" s="53"/>
      <c r="H150" s="117"/>
      <c r="P150" s="129"/>
      <c r="Q150" s="129"/>
      <c r="R150" s="147"/>
      <c r="S150" s="147"/>
      <c r="T150" s="147"/>
      <c r="U150" s="147"/>
      <c r="V150" s="147"/>
      <c r="W150" s="148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</row>
    <row r="151" spans="1:40" s="54" customFormat="1" ht="24" customHeight="1">
      <c r="A151" s="53"/>
      <c r="H151" s="117"/>
      <c r="P151" s="129"/>
      <c r="Q151" s="129"/>
      <c r="R151" s="147"/>
      <c r="S151" s="147"/>
      <c r="T151" s="147"/>
      <c r="U151" s="147"/>
      <c r="V151" s="147"/>
      <c r="W151" s="148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</row>
    <row r="152" spans="1:40" s="54" customFormat="1" ht="24" customHeight="1">
      <c r="A152" s="53"/>
      <c r="H152" s="117"/>
      <c r="P152" s="129"/>
      <c r="Q152" s="129"/>
      <c r="R152" s="147"/>
      <c r="S152" s="147"/>
      <c r="T152" s="147"/>
      <c r="U152" s="147"/>
      <c r="V152" s="147"/>
      <c r="W152" s="148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</row>
    <row r="153" spans="1:40" s="54" customFormat="1" ht="24" customHeight="1">
      <c r="A153" s="53"/>
      <c r="H153" s="117"/>
      <c r="P153" s="129"/>
      <c r="Q153" s="129"/>
      <c r="R153" s="147"/>
      <c r="S153" s="147"/>
      <c r="T153" s="147"/>
      <c r="U153" s="147"/>
      <c r="V153" s="147"/>
      <c r="W153" s="148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</row>
    <row r="154" spans="1:40" s="54" customFormat="1" ht="24" customHeight="1">
      <c r="A154" s="53"/>
      <c r="H154" s="117"/>
      <c r="P154" s="129"/>
      <c r="Q154" s="129"/>
      <c r="R154" s="147"/>
      <c r="S154" s="147"/>
      <c r="T154" s="147"/>
      <c r="U154" s="147"/>
      <c r="V154" s="147"/>
      <c r="W154" s="148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</row>
    <row r="155" spans="1:40" s="54" customFormat="1" ht="24" customHeight="1">
      <c r="A155" s="53"/>
      <c r="H155" s="117"/>
      <c r="P155" s="129"/>
      <c r="Q155" s="129"/>
      <c r="R155" s="147"/>
      <c r="S155" s="147"/>
      <c r="T155" s="147"/>
      <c r="U155" s="147"/>
      <c r="V155" s="147"/>
      <c r="W155" s="148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</row>
    <row r="156" spans="1:40" s="54" customFormat="1" ht="24" customHeight="1">
      <c r="A156" s="53"/>
      <c r="H156" s="117"/>
      <c r="P156" s="129"/>
      <c r="Q156" s="129"/>
      <c r="R156" s="147"/>
      <c r="S156" s="147"/>
      <c r="T156" s="147"/>
      <c r="U156" s="147"/>
      <c r="V156" s="147"/>
      <c r="W156" s="148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</row>
    <row r="157" spans="1:40" s="54" customFormat="1" ht="24" customHeight="1">
      <c r="A157" s="53"/>
      <c r="H157" s="117"/>
      <c r="P157" s="129"/>
      <c r="Q157" s="129"/>
      <c r="R157" s="147"/>
      <c r="S157" s="147"/>
      <c r="T157" s="147"/>
      <c r="U157" s="147"/>
      <c r="V157" s="147"/>
      <c r="W157" s="148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</row>
    <row r="158" spans="1:40" s="54" customFormat="1" ht="24" customHeight="1">
      <c r="A158" s="53"/>
      <c r="H158" s="117"/>
      <c r="P158" s="129"/>
      <c r="Q158" s="129"/>
      <c r="R158" s="147"/>
      <c r="S158" s="147"/>
      <c r="T158" s="147"/>
      <c r="U158" s="147"/>
      <c r="V158" s="147"/>
      <c r="W158" s="148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</row>
    <row r="159" spans="1:40" s="54" customFormat="1" ht="24" customHeight="1">
      <c r="A159" s="53"/>
      <c r="H159" s="117"/>
      <c r="P159" s="129"/>
      <c r="Q159" s="129"/>
      <c r="R159" s="147"/>
      <c r="S159" s="147"/>
      <c r="T159" s="147"/>
      <c r="U159" s="147"/>
      <c r="V159" s="147"/>
      <c r="W159" s="148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</row>
    <row r="160" spans="1:40" s="54" customFormat="1" ht="24" customHeight="1">
      <c r="A160" s="53"/>
      <c r="H160" s="117"/>
      <c r="P160" s="129"/>
      <c r="Q160" s="129"/>
      <c r="R160" s="147"/>
      <c r="S160" s="147"/>
      <c r="T160" s="147"/>
      <c r="U160" s="147"/>
      <c r="V160" s="147"/>
      <c r="W160" s="148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</row>
    <row r="161" spans="1:40" s="54" customFormat="1" ht="32.5">
      <c r="A161" s="53"/>
      <c r="H161" s="117"/>
      <c r="P161" s="129"/>
      <c r="Q161" s="129"/>
      <c r="R161" s="147"/>
      <c r="S161" s="147"/>
      <c r="T161" s="147"/>
      <c r="U161" s="147"/>
      <c r="V161" s="147"/>
      <c r="W161" s="148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</row>
    <row r="162" spans="1:40" s="54" customFormat="1" ht="32.5">
      <c r="A162" s="53"/>
      <c r="H162" s="117"/>
      <c r="P162" s="129"/>
      <c r="Q162" s="129"/>
      <c r="R162" s="147"/>
      <c r="S162" s="147"/>
      <c r="T162" s="147"/>
      <c r="U162" s="147"/>
      <c r="V162" s="147"/>
      <c r="W162" s="148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</row>
    <row r="163" spans="1:40" s="54" customFormat="1" ht="32.5">
      <c r="A163" s="53"/>
      <c r="H163" s="117"/>
      <c r="P163" s="129"/>
      <c r="Q163" s="129"/>
      <c r="R163" s="147"/>
      <c r="S163" s="147"/>
      <c r="T163" s="147"/>
      <c r="U163" s="147"/>
      <c r="V163" s="147"/>
      <c r="W163" s="148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</row>
    <row r="164" spans="1:40" s="54" customFormat="1" ht="32.5">
      <c r="A164" s="53"/>
      <c r="H164" s="117"/>
      <c r="P164" s="129"/>
      <c r="Q164" s="129"/>
      <c r="R164" s="147"/>
      <c r="S164" s="147"/>
      <c r="T164" s="147"/>
      <c r="U164" s="147"/>
      <c r="V164" s="147"/>
      <c r="W164" s="148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</row>
    <row r="165" spans="1:40" s="54" customFormat="1" ht="32.5">
      <c r="A165" s="53"/>
      <c r="H165" s="117"/>
      <c r="P165" s="129"/>
      <c r="Q165" s="129"/>
      <c r="R165" s="147"/>
      <c r="S165" s="147"/>
      <c r="T165" s="147"/>
      <c r="U165" s="147"/>
      <c r="V165" s="147"/>
      <c r="W165" s="148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</row>
    <row r="166" spans="1:40" s="54" customFormat="1" ht="32.5">
      <c r="A166" s="53"/>
      <c r="H166" s="117"/>
      <c r="P166" s="129"/>
      <c r="Q166" s="129"/>
      <c r="R166" s="147"/>
      <c r="S166" s="147"/>
      <c r="T166" s="147"/>
      <c r="U166" s="147"/>
      <c r="V166" s="147"/>
      <c r="W166" s="148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</row>
    <row r="167" spans="1:40" s="54" customFormat="1" ht="32.5">
      <c r="A167" s="53"/>
      <c r="H167" s="117"/>
      <c r="P167" s="129"/>
      <c r="Q167" s="129"/>
      <c r="R167" s="147"/>
      <c r="S167" s="147"/>
      <c r="T167" s="147"/>
      <c r="U167" s="147"/>
      <c r="V167" s="147"/>
      <c r="W167" s="148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</row>
    <row r="168" spans="1:40" s="54" customFormat="1" ht="32.5">
      <c r="A168" s="53"/>
      <c r="H168" s="117"/>
      <c r="P168" s="129"/>
      <c r="Q168" s="129"/>
      <c r="R168" s="147"/>
      <c r="S168" s="147"/>
      <c r="T168" s="147"/>
      <c r="U168" s="147"/>
      <c r="V168" s="147"/>
      <c r="W168" s="148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</row>
    <row r="169" spans="1:40" s="54" customFormat="1" ht="32.5">
      <c r="A169" s="53"/>
      <c r="H169" s="117"/>
      <c r="P169" s="129"/>
      <c r="Q169" s="129"/>
      <c r="R169" s="147"/>
      <c r="S169" s="147"/>
      <c r="T169" s="147"/>
      <c r="U169" s="147"/>
      <c r="V169" s="147"/>
      <c r="W169" s="148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</row>
    <row r="170" spans="1:40" s="54" customFormat="1" ht="32.5">
      <c r="A170" s="53"/>
      <c r="H170" s="117"/>
      <c r="P170" s="129"/>
      <c r="Q170" s="129"/>
      <c r="R170" s="147"/>
      <c r="S170" s="147"/>
      <c r="T170" s="147"/>
      <c r="U170" s="147"/>
      <c r="V170" s="147"/>
      <c r="W170" s="148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</row>
    <row r="171" spans="1:40" s="54" customFormat="1" ht="32.5">
      <c r="A171" s="53"/>
      <c r="H171" s="117"/>
      <c r="P171" s="129"/>
      <c r="Q171" s="129"/>
      <c r="R171" s="147"/>
      <c r="S171" s="147"/>
      <c r="T171" s="147"/>
      <c r="U171" s="147"/>
      <c r="V171" s="147"/>
      <c r="W171" s="148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</row>
    <row r="172" spans="1:40" s="54" customFormat="1" ht="32.5">
      <c r="A172" s="53"/>
      <c r="H172" s="117"/>
      <c r="P172" s="129"/>
      <c r="Q172" s="129"/>
      <c r="R172" s="147"/>
      <c r="S172" s="147"/>
      <c r="T172" s="147"/>
      <c r="U172" s="147"/>
      <c r="V172" s="147"/>
      <c r="W172" s="148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</row>
    <row r="173" spans="1:40" s="54" customFormat="1" ht="32.5">
      <c r="A173" s="53"/>
      <c r="H173" s="117"/>
      <c r="P173" s="129"/>
      <c r="Q173" s="129"/>
      <c r="R173" s="147"/>
      <c r="S173" s="147"/>
      <c r="T173" s="147"/>
      <c r="U173" s="147"/>
      <c r="V173" s="147"/>
      <c r="W173" s="148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</row>
    <row r="174" spans="1:40" s="54" customFormat="1" ht="32.5">
      <c r="A174" s="53"/>
      <c r="H174" s="117"/>
      <c r="P174" s="129"/>
      <c r="Q174" s="129"/>
      <c r="R174" s="147"/>
      <c r="S174" s="147"/>
      <c r="T174" s="147"/>
      <c r="U174" s="147"/>
      <c r="V174" s="147"/>
      <c r="W174" s="148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</row>
    <row r="175" spans="1:40" s="54" customFormat="1" ht="32.5">
      <c r="A175" s="53"/>
      <c r="H175" s="117"/>
      <c r="P175" s="129"/>
      <c r="Q175" s="129"/>
      <c r="R175" s="147"/>
      <c r="S175" s="147"/>
      <c r="T175" s="147"/>
      <c r="U175" s="147"/>
      <c r="V175" s="147"/>
      <c r="W175" s="148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</row>
    <row r="176" spans="1:40" s="54" customFormat="1" ht="32.5">
      <c r="A176" s="53"/>
      <c r="H176" s="117"/>
      <c r="P176" s="129"/>
      <c r="Q176" s="129"/>
      <c r="R176" s="147"/>
      <c r="S176" s="147"/>
      <c r="T176" s="147"/>
      <c r="U176" s="147"/>
      <c r="V176" s="147"/>
      <c r="W176" s="148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</row>
    <row r="177" spans="1:40" s="54" customFormat="1" ht="32.5">
      <c r="A177" s="53"/>
      <c r="H177" s="117"/>
      <c r="P177" s="129"/>
      <c r="Q177" s="129"/>
      <c r="R177" s="147"/>
      <c r="S177" s="147"/>
      <c r="T177" s="147"/>
      <c r="U177" s="147"/>
      <c r="V177" s="147"/>
      <c r="W177" s="148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</row>
    <row r="178" spans="1:40" s="54" customFormat="1" ht="32.5">
      <c r="A178" s="53"/>
      <c r="H178" s="117"/>
      <c r="P178" s="129"/>
      <c r="Q178" s="129"/>
      <c r="R178" s="147"/>
      <c r="S178" s="147"/>
      <c r="T178" s="147"/>
      <c r="U178" s="147"/>
      <c r="V178" s="147"/>
      <c r="W178" s="148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</row>
    <row r="179" spans="1:40" s="54" customFormat="1" ht="32.5">
      <c r="A179" s="53"/>
      <c r="H179" s="117"/>
      <c r="P179" s="129"/>
      <c r="Q179" s="129"/>
      <c r="R179" s="147"/>
      <c r="S179" s="147"/>
      <c r="T179" s="147"/>
      <c r="U179" s="147"/>
      <c r="V179" s="147"/>
      <c r="W179" s="148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</row>
    <row r="180" spans="1:40" s="54" customFormat="1" ht="32.5">
      <c r="A180" s="53"/>
      <c r="H180" s="117"/>
      <c r="P180" s="129"/>
      <c r="Q180" s="129"/>
      <c r="R180" s="147"/>
      <c r="S180" s="147"/>
      <c r="T180" s="147"/>
      <c r="U180" s="147"/>
      <c r="V180" s="147"/>
      <c r="W180" s="148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</row>
    <row r="181" spans="1:40" s="54" customFormat="1" ht="32.5">
      <c r="A181" s="53"/>
      <c r="H181" s="117"/>
      <c r="P181" s="129"/>
      <c r="Q181" s="129"/>
      <c r="R181" s="147"/>
      <c r="S181" s="147"/>
      <c r="T181" s="147"/>
      <c r="U181" s="147"/>
      <c r="V181" s="147"/>
      <c r="W181" s="148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</row>
    <row r="182" spans="1:40" s="54" customFormat="1" ht="32.5">
      <c r="A182" s="53"/>
      <c r="H182" s="117"/>
      <c r="P182" s="129"/>
      <c r="Q182" s="129"/>
      <c r="R182" s="147"/>
      <c r="S182" s="147"/>
      <c r="T182" s="147"/>
      <c r="U182" s="147"/>
      <c r="V182" s="147"/>
      <c r="W182" s="148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</row>
    <row r="183" spans="1:40" s="54" customFormat="1" ht="32.5">
      <c r="A183" s="53"/>
      <c r="H183" s="117"/>
      <c r="P183" s="129"/>
      <c r="Q183" s="129"/>
      <c r="R183" s="147"/>
      <c r="S183" s="147"/>
      <c r="T183" s="147"/>
      <c r="U183" s="147"/>
      <c r="V183" s="147"/>
      <c r="W183" s="148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</row>
    <row r="184" spans="1:40" s="54" customFormat="1" ht="32.5">
      <c r="A184" s="53"/>
      <c r="H184" s="117"/>
      <c r="P184" s="129"/>
      <c r="Q184" s="129"/>
      <c r="R184" s="147"/>
      <c r="S184" s="147"/>
      <c r="T184" s="147"/>
      <c r="U184" s="147"/>
      <c r="V184" s="147"/>
      <c r="W184" s="148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</row>
    <row r="185" spans="1:40" s="54" customFormat="1" ht="32.5">
      <c r="A185" s="53"/>
      <c r="H185" s="117"/>
      <c r="P185" s="129"/>
      <c r="Q185" s="129"/>
      <c r="R185" s="147"/>
      <c r="S185" s="147"/>
      <c r="T185" s="147"/>
      <c r="U185" s="147"/>
      <c r="V185" s="147"/>
      <c r="W185" s="148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</row>
    <row r="186" spans="1:40" s="54" customFormat="1" ht="32.5">
      <c r="A186" s="53"/>
      <c r="H186" s="117"/>
      <c r="P186" s="129"/>
      <c r="Q186" s="129"/>
      <c r="R186" s="147"/>
      <c r="S186" s="147"/>
      <c r="T186" s="147"/>
      <c r="U186" s="147"/>
      <c r="V186" s="147"/>
      <c r="W186" s="148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</row>
    <row r="187" spans="1:40" s="54" customFormat="1" ht="32.5">
      <c r="A187" s="53"/>
      <c r="H187" s="117"/>
      <c r="P187" s="129"/>
      <c r="Q187" s="129"/>
      <c r="R187" s="147"/>
      <c r="S187" s="147"/>
      <c r="T187" s="147"/>
      <c r="U187" s="147"/>
      <c r="V187" s="147"/>
      <c r="W187" s="148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</row>
    <row r="188" spans="1:40" s="54" customFormat="1" ht="32.5">
      <c r="A188" s="53"/>
      <c r="H188" s="117"/>
      <c r="P188" s="129"/>
      <c r="Q188" s="129"/>
      <c r="R188" s="147"/>
      <c r="S188" s="147"/>
      <c r="T188" s="147"/>
      <c r="U188" s="147"/>
      <c r="V188" s="147"/>
      <c r="W188" s="148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</row>
    <row r="189" spans="1:40" s="54" customFormat="1" ht="32.5">
      <c r="A189" s="53"/>
      <c r="H189" s="117"/>
      <c r="P189" s="129"/>
      <c r="Q189" s="129"/>
      <c r="R189" s="147"/>
      <c r="S189" s="147"/>
      <c r="T189" s="147"/>
      <c r="U189" s="147"/>
      <c r="V189" s="147"/>
      <c r="W189" s="148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</row>
    <row r="190" spans="1:40" s="54" customFormat="1" ht="32.5">
      <c r="A190" s="53"/>
      <c r="H190" s="117"/>
      <c r="P190" s="129"/>
      <c r="Q190" s="129"/>
      <c r="R190" s="147"/>
      <c r="S190" s="147"/>
      <c r="T190" s="147"/>
      <c r="U190" s="147"/>
      <c r="V190" s="147"/>
      <c r="W190" s="148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</row>
    <row r="191" spans="1:40" s="54" customFormat="1" ht="32.5">
      <c r="A191" s="53"/>
      <c r="H191" s="117"/>
      <c r="P191" s="129"/>
      <c r="Q191" s="129"/>
      <c r="R191" s="147"/>
      <c r="S191" s="147"/>
      <c r="T191" s="147"/>
      <c r="U191" s="147"/>
      <c r="V191" s="147"/>
      <c r="W191" s="148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</row>
    <row r="192" spans="1:40" s="54" customFormat="1" ht="32.5">
      <c r="A192" s="53"/>
      <c r="H192" s="117"/>
      <c r="P192" s="129"/>
      <c r="Q192" s="129"/>
      <c r="R192" s="147"/>
      <c r="S192" s="147"/>
      <c r="T192" s="147"/>
      <c r="U192" s="147"/>
      <c r="V192" s="147"/>
      <c r="W192" s="148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</row>
    <row r="193" spans="1:40" s="54" customFormat="1" ht="32.5">
      <c r="A193" s="53"/>
      <c r="H193" s="117"/>
      <c r="P193" s="129"/>
      <c r="Q193" s="129"/>
      <c r="R193" s="147"/>
      <c r="S193" s="147"/>
      <c r="T193" s="147"/>
      <c r="U193" s="147"/>
      <c r="V193" s="147"/>
      <c r="W193" s="148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</row>
    <row r="194" spans="1:40" s="54" customFormat="1" ht="32.5">
      <c r="A194" s="53"/>
      <c r="H194" s="117"/>
      <c r="P194" s="129"/>
      <c r="Q194" s="129"/>
      <c r="R194" s="147"/>
      <c r="S194" s="147"/>
      <c r="T194" s="147"/>
      <c r="U194" s="147"/>
      <c r="V194" s="147"/>
      <c r="W194" s="148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</row>
    <row r="195" spans="1:40" s="54" customFormat="1" ht="32.5">
      <c r="A195" s="53"/>
      <c r="H195" s="117"/>
      <c r="P195" s="129"/>
      <c r="Q195" s="129"/>
      <c r="R195" s="147"/>
      <c r="S195" s="147"/>
      <c r="T195" s="147"/>
      <c r="U195" s="147"/>
      <c r="V195" s="147"/>
      <c r="W195" s="148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</row>
    <row r="196" spans="1:40" s="54" customFormat="1" ht="32.5">
      <c r="A196" s="53"/>
      <c r="H196" s="117"/>
      <c r="P196" s="129"/>
      <c r="Q196" s="129"/>
      <c r="R196" s="147"/>
      <c r="S196" s="147"/>
      <c r="T196" s="147"/>
      <c r="U196" s="147"/>
      <c r="V196" s="147"/>
      <c r="W196" s="148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</row>
    <row r="197" spans="1:40" s="54" customFormat="1" ht="32.5">
      <c r="A197" s="53"/>
      <c r="H197" s="117"/>
      <c r="P197" s="129"/>
      <c r="Q197" s="129"/>
      <c r="R197" s="147"/>
      <c r="S197" s="147"/>
      <c r="T197" s="147"/>
      <c r="U197" s="147"/>
      <c r="V197" s="147"/>
      <c r="W197" s="148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</row>
    <row r="198" spans="1:40" s="54" customFormat="1" ht="32.5">
      <c r="A198" s="53"/>
      <c r="H198" s="117"/>
      <c r="P198" s="129"/>
      <c r="Q198" s="129"/>
      <c r="R198" s="147"/>
      <c r="S198" s="147"/>
      <c r="T198" s="147"/>
      <c r="U198" s="147"/>
      <c r="V198" s="147"/>
      <c r="W198" s="148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</row>
    <row r="199" spans="1:40" s="54" customFormat="1" ht="32.5">
      <c r="A199" s="53"/>
      <c r="H199" s="117"/>
      <c r="P199" s="129"/>
      <c r="Q199" s="129"/>
      <c r="R199" s="147"/>
      <c r="S199" s="147"/>
      <c r="T199" s="147"/>
      <c r="U199" s="147"/>
      <c r="V199" s="147"/>
      <c r="W199" s="148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</row>
    <row r="200" spans="1:40" s="54" customFormat="1" ht="32.5">
      <c r="A200" s="53"/>
      <c r="H200" s="117"/>
      <c r="P200" s="129"/>
      <c r="Q200" s="129"/>
      <c r="R200" s="147"/>
      <c r="S200" s="147"/>
      <c r="T200" s="147"/>
      <c r="U200" s="147"/>
      <c r="V200" s="147"/>
      <c r="W200" s="148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</row>
    <row r="201" spans="1:40" s="54" customFormat="1" ht="32.5">
      <c r="A201" s="53"/>
      <c r="H201" s="117"/>
      <c r="P201" s="129"/>
      <c r="Q201" s="129"/>
      <c r="R201" s="147"/>
      <c r="S201" s="147"/>
      <c r="T201" s="147"/>
      <c r="U201" s="147"/>
      <c r="V201" s="147"/>
      <c r="W201" s="148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  <c r="AI201" s="147"/>
      <c r="AJ201" s="147"/>
      <c r="AK201" s="147"/>
      <c r="AL201" s="147"/>
      <c r="AM201" s="147"/>
      <c r="AN201" s="147"/>
    </row>
    <row r="202" spans="1:40" s="54" customFormat="1" ht="32.5">
      <c r="A202" s="53"/>
      <c r="H202" s="117"/>
      <c r="P202" s="129"/>
      <c r="Q202" s="129"/>
      <c r="R202" s="147"/>
      <c r="S202" s="147"/>
      <c r="T202" s="147"/>
      <c r="U202" s="147"/>
      <c r="V202" s="147"/>
      <c r="W202" s="148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  <c r="AI202" s="147"/>
      <c r="AJ202" s="147"/>
      <c r="AK202" s="147"/>
      <c r="AL202" s="147"/>
      <c r="AM202" s="147"/>
      <c r="AN202" s="147"/>
    </row>
    <row r="203" spans="1:40" s="54" customFormat="1" ht="32.5">
      <c r="A203" s="53"/>
      <c r="H203" s="117"/>
      <c r="P203" s="129"/>
      <c r="Q203" s="129"/>
      <c r="R203" s="147"/>
      <c r="S203" s="147"/>
      <c r="T203" s="147"/>
      <c r="U203" s="147"/>
      <c r="V203" s="147"/>
      <c r="W203" s="148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  <c r="AI203" s="147"/>
      <c r="AJ203" s="147"/>
      <c r="AK203" s="147"/>
      <c r="AL203" s="147"/>
      <c r="AM203" s="147"/>
      <c r="AN203" s="147"/>
    </row>
    <row r="204" spans="1:40" s="54" customFormat="1" ht="32.5">
      <c r="A204" s="53"/>
      <c r="H204" s="117"/>
      <c r="P204" s="129"/>
      <c r="Q204" s="129"/>
      <c r="R204" s="147"/>
      <c r="S204" s="147"/>
      <c r="T204" s="147"/>
      <c r="U204" s="147"/>
      <c r="V204" s="147"/>
      <c r="W204" s="148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7"/>
      <c r="AN204" s="147"/>
    </row>
    <row r="205" spans="1:40" s="54" customFormat="1" ht="32.5">
      <c r="A205" s="53"/>
      <c r="H205" s="117"/>
      <c r="P205" s="129"/>
      <c r="Q205" s="129"/>
      <c r="R205" s="147"/>
      <c r="S205" s="147"/>
      <c r="T205" s="147"/>
      <c r="U205" s="147"/>
      <c r="V205" s="147"/>
      <c r="W205" s="148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</row>
    <row r="206" spans="1:40" s="54" customFormat="1" ht="32.5">
      <c r="A206" s="53"/>
      <c r="H206" s="117"/>
      <c r="P206" s="129"/>
      <c r="Q206" s="129"/>
      <c r="R206" s="147"/>
      <c r="S206" s="147"/>
      <c r="T206" s="147"/>
      <c r="U206" s="147"/>
      <c r="V206" s="147"/>
      <c r="W206" s="148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  <c r="AI206" s="147"/>
      <c r="AJ206" s="147"/>
      <c r="AK206" s="147"/>
      <c r="AL206" s="147"/>
      <c r="AM206" s="147"/>
      <c r="AN206" s="147"/>
    </row>
    <row r="207" spans="1:40" s="54" customFormat="1" ht="32.5">
      <c r="A207" s="53"/>
      <c r="H207" s="117"/>
      <c r="P207" s="129"/>
      <c r="Q207" s="129"/>
      <c r="R207" s="147"/>
      <c r="S207" s="147"/>
      <c r="T207" s="147"/>
      <c r="U207" s="147"/>
      <c r="V207" s="147"/>
      <c r="W207" s="148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7"/>
    </row>
    <row r="208" spans="1:40" s="54" customFormat="1" ht="32.5">
      <c r="A208" s="53"/>
      <c r="H208" s="117"/>
      <c r="P208" s="129"/>
      <c r="Q208" s="129"/>
      <c r="R208" s="147"/>
      <c r="S208" s="147"/>
      <c r="T208" s="147"/>
      <c r="U208" s="147"/>
      <c r="V208" s="147"/>
      <c r="W208" s="148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</row>
    <row r="209" spans="1:40" s="54" customFormat="1" ht="32.5">
      <c r="A209" s="53"/>
      <c r="H209" s="117"/>
      <c r="P209" s="129"/>
      <c r="Q209" s="129"/>
      <c r="R209" s="147"/>
      <c r="S209" s="147"/>
      <c r="T209" s="147"/>
      <c r="U209" s="147"/>
      <c r="V209" s="147"/>
      <c r="W209" s="148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</row>
    <row r="210" spans="1:40" s="54" customFormat="1" ht="32.5">
      <c r="A210" s="53"/>
      <c r="H210" s="117"/>
      <c r="P210" s="129"/>
      <c r="Q210" s="129"/>
      <c r="R210" s="147"/>
      <c r="S210" s="147"/>
      <c r="T210" s="147"/>
      <c r="U210" s="147"/>
      <c r="V210" s="147"/>
      <c r="W210" s="148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</row>
    <row r="211" spans="1:40" s="54" customFormat="1" ht="32.5">
      <c r="A211" s="53"/>
      <c r="H211" s="117"/>
      <c r="P211" s="129"/>
      <c r="Q211" s="129"/>
      <c r="R211" s="147"/>
      <c r="S211" s="147"/>
      <c r="T211" s="147"/>
      <c r="U211" s="147"/>
      <c r="V211" s="147"/>
      <c r="W211" s="148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</row>
    <row r="212" spans="1:40" s="54" customFormat="1" ht="32.5">
      <c r="A212" s="53"/>
      <c r="H212" s="117"/>
      <c r="P212" s="129"/>
      <c r="Q212" s="129"/>
      <c r="R212" s="147"/>
      <c r="S212" s="147"/>
      <c r="T212" s="147"/>
      <c r="U212" s="147"/>
      <c r="V212" s="147"/>
      <c r="W212" s="148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</row>
    <row r="213" spans="1:40" s="54" customFormat="1" ht="32.5">
      <c r="A213" s="53"/>
      <c r="H213" s="117"/>
      <c r="P213" s="129"/>
      <c r="Q213" s="129"/>
      <c r="R213" s="147"/>
      <c r="S213" s="147"/>
      <c r="T213" s="147"/>
      <c r="U213" s="147"/>
      <c r="V213" s="147"/>
      <c r="W213" s="148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</row>
    <row r="214" spans="1:40" s="54" customFormat="1" ht="32.5">
      <c r="A214" s="53"/>
      <c r="H214" s="117"/>
      <c r="P214" s="129"/>
      <c r="Q214" s="129"/>
      <c r="R214" s="147"/>
      <c r="S214" s="147"/>
      <c r="T214" s="147"/>
      <c r="U214" s="147"/>
      <c r="V214" s="147"/>
      <c r="W214" s="148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</row>
    <row r="215" spans="1:40" s="54" customFormat="1" ht="32.5">
      <c r="A215" s="53"/>
      <c r="H215" s="117"/>
      <c r="P215" s="129"/>
      <c r="Q215" s="129"/>
      <c r="R215" s="147"/>
      <c r="S215" s="147"/>
      <c r="T215" s="147"/>
      <c r="U215" s="147"/>
      <c r="V215" s="147"/>
      <c r="W215" s="148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  <c r="AI215" s="147"/>
      <c r="AJ215" s="147"/>
      <c r="AK215" s="147"/>
      <c r="AL215" s="147"/>
      <c r="AM215" s="147"/>
      <c r="AN215" s="147"/>
    </row>
    <row r="216" spans="1:40" s="54" customFormat="1" ht="32.5">
      <c r="A216" s="53"/>
      <c r="H216" s="117"/>
      <c r="P216" s="129"/>
      <c r="Q216" s="129"/>
      <c r="R216" s="147"/>
      <c r="S216" s="147"/>
      <c r="T216" s="147"/>
      <c r="U216" s="147"/>
      <c r="V216" s="147"/>
      <c r="W216" s="148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  <c r="AI216" s="147"/>
      <c r="AJ216" s="147"/>
      <c r="AK216" s="147"/>
      <c r="AL216" s="147"/>
      <c r="AM216" s="147"/>
      <c r="AN216" s="147"/>
    </row>
    <row r="217" spans="1:40" s="54" customFormat="1" ht="32.5">
      <c r="A217" s="53"/>
      <c r="H217" s="117"/>
      <c r="P217" s="129"/>
      <c r="Q217" s="129"/>
      <c r="R217" s="147"/>
      <c r="S217" s="147"/>
      <c r="T217" s="147"/>
      <c r="U217" s="147"/>
      <c r="V217" s="147"/>
      <c r="W217" s="148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  <c r="AI217" s="147"/>
      <c r="AJ217" s="147"/>
      <c r="AK217" s="147"/>
      <c r="AL217" s="147"/>
      <c r="AM217" s="147"/>
      <c r="AN217" s="147"/>
    </row>
    <row r="218" spans="1:40" s="54" customFormat="1" ht="32.5">
      <c r="A218" s="53"/>
      <c r="H218" s="117"/>
      <c r="P218" s="129"/>
      <c r="Q218" s="129"/>
      <c r="R218" s="147"/>
      <c r="S218" s="147"/>
      <c r="T218" s="147"/>
      <c r="U218" s="147"/>
      <c r="V218" s="147"/>
      <c r="W218" s="148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  <c r="AI218" s="147"/>
      <c r="AJ218" s="147"/>
      <c r="AK218" s="147"/>
      <c r="AL218" s="147"/>
      <c r="AM218" s="147"/>
      <c r="AN218" s="147"/>
    </row>
    <row r="219" spans="1:40" s="54" customFormat="1" ht="32.5">
      <c r="A219" s="53"/>
      <c r="H219" s="117"/>
      <c r="P219" s="129"/>
      <c r="Q219" s="129"/>
      <c r="R219" s="147"/>
      <c r="S219" s="147"/>
      <c r="T219" s="147"/>
      <c r="U219" s="147"/>
      <c r="V219" s="147"/>
      <c r="W219" s="148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  <c r="AI219" s="147"/>
      <c r="AJ219" s="147"/>
      <c r="AK219" s="147"/>
      <c r="AL219" s="147"/>
      <c r="AM219" s="147"/>
      <c r="AN219" s="147"/>
    </row>
    <row r="220" spans="1:40" s="54" customFormat="1" ht="32.5">
      <c r="A220" s="53"/>
      <c r="H220" s="117"/>
      <c r="P220" s="129"/>
      <c r="Q220" s="129"/>
      <c r="R220" s="147"/>
      <c r="S220" s="147"/>
      <c r="T220" s="147"/>
      <c r="U220" s="147"/>
      <c r="V220" s="147"/>
      <c r="W220" s="148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  <c r="AI220" s="147"/>
      <c r="AJ220" s="147"/>
      <c r="AK220" s="147"/>
      <c r="AL220" s="147"/>
      <c r="AM220" s="147"/>
      <c r="AN220" s="147"/>
    </row>
    <row r="221" spans="1:40" s="54" customFormat="1" ht="32.5">
      <c r="A221" s="53"/>
      <c r="H221" s="117"/>
      <c r="P221" s="129"/>
      <c r="Q221" s="129"/>
      <c r="R221" s="147"/>
      <c r="S221" s="147"/>
      <c r="T221" s="147"/>
      <c r="U221" s="147"/>
      <c r="V221" s="147"/>
      <c r="W221" s="148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  <c r="AI221" s="147"/>
      <c r="AJ221" s="147"/>
      <c r="AK221" s="147"/>
      <c r="AL221" s="147"/>
      <c r="AM221" s="147"/>
      <c r="AN221" s="147"/>
    </row>
    <row r="222" spans="1:40" s="54" customFormat="1" ht="32.5">
      <c r="A222" s="53"/>
      <c r="H222" s="117"/>
      <c r="P222" s="129"/>
      <c r="Q222" s="129"/>
      <c r="R222" s="147"/>
      <c r="S222" s="147"/>
      <c r="T222" s="147"/>
      <c r="U222" s="147"/>
      <c r="V222" s="147"/>
      <c r="W222" s="148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  <c r="AI222" s="147"/>
      <c r="AJ222" s="147"/>
      <c r="AK222" s="147"/>
      <c r="AL222" s="147"/>
      <c r="AM222" s="147"/>
      <c r="AN222" s="147"/>
    </row>
    <row r="223" spans="1:40" s="54" customFormat="1" ht="32.5">
      <c r="A223" s="53"/>
      <c r="H223" s="117"/>
      <c r="P223" s="129"/>
      <c r="Q223" s="129"/>
      <c r="R223" s="147"/>
      <c r="S223" s="147"/>
      <c r="T223" s="147"/>
      <c r="U223" s="147"/>
      <c r="V223" s="147"/>
      <c r="W223" s="148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  <c r="AI223" s="147"/>
      <c r="AJ223" s="147"/>
      <c r="AK223" s="147"/>
      <c r="AL223" s="147"/>
      <c r="AM223" s="147"/>
      <c r="AN223" s="147"/>
    </row>
    <row r="224" spans="1:40" s="54" customFormat="1" ht="32.5">
      <c r="A224" s="53"/>
      <c r="H224" s="117"/>
      <c r="P224" s="129"/>
      <c r="Q224" s="129"/>
      <c r="R224" s="147"/>
      <c r="S224" s="147"/>
      <c r="T224" s="147"/>
      <c r="U224" s="147"/>
      <c r="V224" s="147"/>
      <c r="W224" s="148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  <c r="AI224" s="147"/>
      <c r="AJ224" s="147"/>
      <c r="AK224" s="147"/>
      <c r="AL224" s="147"/>
      <c r="AM224" s="147"/>
      <c r="AN224" s="147"/>
    </row>
    <row r="225" spans="1:40" s="54" customFormat="1" ht="32.5">
      <c r="A225" s="53"/>
      <c r="H225" s="117"/>
      <c r="P225" s="129"/>
      <c r="Q225" s="129"/>
      <c r="R225" s="147"/>
      <c r="S225" s="147"/>
      <c r="T225" s="147"/>
      <c r="U225" s="147"/>
      <c r="V225" s="147"/>
      <c r="W225" s="148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  <c r="AI225" s="147"/>
      <c r="AJ225" s="147"/>
      <c r="AK225" s="147"/>
      <c r="AL225" s="147"/>
      <c r="AM225" s="147"/>
      <c r="AN225" s="147"/>
    </row>
    <row r="226" spans="1:40" s="54" customFormat="1" ht="32.5">
      <c r="A226" s="53"/>
      <c r="H226" s="117"/>
      <c r="P226" s="129"/>
      <c r="Q226" s="129"/>
      <c r="R226" s="147"/>
      <c r="S226" s="147"/>
      <c r="T226" s="147"/>
      <c r="U226" s="147"/>
      <c r="V226" s="147"/>
      <c r="W226" s="148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  <c r="AI226" s="147"/>
      <c r="AJ226" s="147"/>
      <c r="AK226" s="147"/>
      <c r="AL226" s="147"/>
      <c r="AM226" s="147"/>
      <c r="AN226" s="147"/>
    </row>
    <row r="227" spans="1:40" s="54" customFormat="1" ht="32.5">
      <c r="A227" s="53"/>
      <c r="H227" s="117"/>
      <c r="P227" s="129"/>
      <c r="Q227" s="129"/>
      <c r="R227" s="147"/>
      <c r="S227" s="147"/>
      <c r="T227" s="147"/>
      <c r="U227" s="147"/>
      <c r="V227" s="147"/>
      <c r="W227" s="148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  <c r="AI227" s="147"/>
      <c r="AJ227" s="147"/>
      <c r="AK227" s="147"/>
      <c r="AL227" s="147"/>
      <c r="AM227" s="147"/>
      <c r="AN227" s="147"/>
    </row>
    <row r="228" spans="1:40" s="54" customFormat="1" ht="32.5">
      <c r="A228" s="53"/>
      <c r="H228" s="117"/>
      <c r="P228" s="129"/>
      <c r="Q228" s="129"/>
      <c r="R228" s="147"/>
      <c r="S228" s="147"/>
      <c r="T228" s="147"/>
      <c r="U228" s="147"/>
      <c r="V228" s="147"/>
      <c r="W228" s="148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  <c r="AI228" s="147"/>
      <c r="AJ228" s="147"/>
      <c r="AK228" s="147"/>
      <c r="AL228" s="147"/>
      <c r="AM228" s="147"/>
      <c r="AN228" s="147"/>
    </row>
    <row r="229" spans="1:40" s="54" customFormat="1" ht="32.5">
      <c r="A229" s="53"/>
      <c r="P229" s="129"/>
      <c r="Q229" s="129"/>
      <c r="R229" s="147"/>
      <c r="S229" s="147"/>
      <c r="T229" s="147"/>
      <c r="U229" s="147"/>
      <c r="V229" s="147"/>
      <c r="W229" s="148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  <c r="AI229" s="147"/>
      <c r="AJ229" s="147"/>
      <c r="AK229" s="147"/>
      <c r="AL229" s="147"/>
      <c r="AM229" s="147"/>
      <c r="AN229" s="147"/>
    </row>
    <row r="230" spans="1:40" s="54" customFormat="1" ht="32.5">
      <c r="A230" s="53"/>
      <c r="P230" s="129"/>
      <c r="Q230" s="129"/>
      <c r="R230" s="147"/>
      <c r="S230" s="147"/>
      <c r="T230" s="147"/>
      <c r="U230" s="147"/>
      <c r="V230" s="147"/>
      <c r="W230" s="148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  <c r="AI230" s="147"/>
      <c r="AJ230" s="147"/>
      <c r="AK230" s="147"/>
      <c r="AL230" s="147"/>
      <c r="AM230" s="147"/>
      <c r="AN230" s="147"/>
    </row>
    <row r="231" spans="1:40" s="54" customFormat="1" ht="32.5">
      <c r="A231" s="53"/>
      <c r="P231" s="129"/>
      <c r="Q231" s="129"/>
      <c r="R231" s="147"/>
      <c r="S231" s="147"/>
      <c r="T231" s="147"/>
      <c r="U231" s="147"/>
      <c r="V231" s="147"/>
      <c r="W231" s="148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  <c r="AI231" s="147"/>
      <c r="AJ231" s="147"/>
      <c r="AK231" s="147"/>
      <c r="AL231" s="147"/>
      <c r="AM231" s="147"/>
      <c r="AN231" s="147"/>
    </row>
    <row r="232" spans="1:40" s="54" customFormat="1" ht="32.5">
      <c r="A232" s="53"/>
      <c r="P232" s="129"/>
      <c r="Q232" s="129"/>
      <c r="R232" s="147"/>
      <c r="S232" s="147"/>
      <c r="T232" s="147"/>
      <c r="U232" s="147"/>
      <c r="V232" s="147"/>
      <c r="W232" s="148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  <c r="AI232" s="147"/>
      <c r="AJ232" s="147"/>
      <c r="AK232" s="147"/>
      <c r="AL232" s="147"/>
      <c r="AM232" s="147"/>
      <c r="AN232" s="147"/>
    </row>
    <row r="233" spans="1:40" s="54" customFormat="1" ht="32.5">
      <c r="A233" s="53"/>
      <c r="P233" s="129"/>
      <c r="Q233" s="129"/>
      <c r="R233" s="147"/>
      <c r="S233" s="147"/>
      <c r="T233" s="147"/>
      <c r="U233" s="147"/>
      <c r="V233" s="147"/>
      <c r="W233" s="148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  <c r="AI233" s="147"/>
      <c r="AJ233" s="147"/>
      <c r="AK233" s="147"/>
      <c r="AL233" s="147"/>
      <c r="AM233" s="147"/>
      <c r="AN233" s="147"/>
    </row>
    <row r="234" spans="1:40" s="54" customFormat="1" ht="32.5">
      <c r="A234" s="53"/>
      <c r="P234" s="129"/>
      <c r="Q234" s="129"/>
      <c r="R234" s="147"/>
      <c r="S234" s="147"/>
      <c r="T234" s="147"/>
      <c r="U234" s="147"/>
      <c r="V234" s="147"/>
      <c r="W234" s="148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  <c r="AI234" s="147"/>
      <c r="AJ234" s="147"/>
      <c r="AK234" s="147"/>
      <c r="AL234" s="147"/>
      <c r="AM234" s="147"/>
      <c r="AN234" s="147"/>
    </row>
    <row r="235" spans="1:40" s="54" customFormat="1" ht="32.5">
      <c r="A235" s="53"/>
      <c r="P235" s="129"/>
      <c r="Q235" s="129"/>
      <c r="R235" s="147"/>
      <c r="S235" s="147"/>
      <c r="T235" s="147"/>
      <c r="U235" s="147"/>
      <c r="V235" s="147"/>
      <c r="W235" s="148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  <c r="AI235" s="147"/>
      <c r="AJ235" s="147"/>
      <c r="AK235" s="147"/>
      <c r="AL235" s="147"/>
      <c r="AM235" s="147"/>
      <c r="AN235" s="147"/>
    </row>
    <row r="236" spans="1:40" s="54" customFormat="1" ht="32.5">
      <c r="A236" s="53"/>
      <c r="P236" s="129"/>
      <c r="Q236" s="129"/>
      <c r="R236" s="147"/>
      <c r="S236" s="147"/>
      <c r="T236" s="147"/>
      <c r="U236" s="147"/>
      <c r="V236" s="147"/>
      <c r="W236" s="148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  <c r="AI236" s="147"/>
      <c r="AJ236" s="147"/>
      <c r="AK236" s="147"/>
      <c r="AL236" s="147"/>
      <c r="AM236" s="147"/>
      <c r="AN236" s="147"/>
    </row>
    <row r="237" spans="1:40" s="54" customFormat="1" ht="32.5">
      <c r="A237" s="53"/>
      <c r="P237" s="129"/>
      <c r="Q237" s="129"/>
      <c r="R237" s="147"/>
      <c r="S237" s="147"/>
      <c r="T237" s="147"/>
      <c r="U237" s="147"/>
      <c r="V237" s="147"/>
      <c r="W237" s="148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  <c r="AI237" s="147"/>
      <c r="AJ237" s="147"/>
      <c r="AK237" s="147"/>
      <c r="AL237" s="147"/>
      <c r="AM237" s="147"/>
      <c r="AN237" s="147"/>
    </row>
    <row r="238" spans="1:40" s="54" customFormat="1" ht="32.5">
      <c r="A238" s="53"/>
      <c r="P238" s="129"/>
      <c r="Q238" s="129"/>
      <c r="R238" s="147"/>
      <c r="S238" s="147"/>
      <c r="T238" s="147"/>
      <c r="U238" s="147"/>
      <c r="V238" s="147"/>
      <c r="W238" s="148"/>
      <c r="X238" s="147"/>
      <c r="Y238" s="147"/>
      <c r="Z238" s="147"/>
      <c r="AA238" s="147"/>
      <c r="AB238" s="147"/>
      <c r="AC238" s="147"/>
      <c r="AD238" s="147"/>
      <c r="AE238" s="147"/>
      <c r="AF238" s="147"/>
      <c r="AG238" s="147"/>
      <c r="AH238" s="147"/>
      <c r="AI238" s="147"/>
      <c r="AJ238" s="147"/>
      <c r="AK238" s="147"/>
      <c r="AL238" s="147"/>
      <c r="AM238" s="147"/>
      <c r="AN238" s="147"/>
    </row>
    <row r="239" spans="1:40" s="54" customFormat="1" ht="32.5">
      <c r="A239" s="53"/>
      <c r="P239" s="129"/>
      <c r="Q239" s="129"/>
      <c r="R239" s="147"/>
      <c r="S239" s="147"/>
      <c r="T239" s="147"/>
      <c r="U239" s="147"/>
      <c r="V239" s="147"/>
      <c r="W239" s="148"/>
      <c r="X239" s="147"/>
      <c r="Y239" s="147"/>
      <c r="Z239" s="147"/>
      <c r="AA239" s="147"/>
      <c r="AB239" s="147"/>
      <c r="AC239" s="147"/>
      <c r="AD239" s="147"/>
      <c r="AE239" s="147"/>
      <c r="AF239" s="147"/>
      <c r="AG239" s="147"/>
      <c r="AH239" s="147"/>
      <c r="AI239" s="147"/>
      <c r="AJ239" s="147"/>
      <c r="AK239" s="147"/>
      <c r="AL239" s="147"/>
      <c r="AM239" s="147"/>
      <c r="AN239" s="147"/>
    </row>
    <row r="240" spans="1:40" s="54" customFormat="1" ht="32.5">
      <c r="A240" s="53"/>
      <c r="P240" s="129"/>
      <c r="Q240" s="129"/>
      <c r="R240" s="147"/>
      <c r="S240" s="147"/>
      <c r="T240" s="147"/>
      <c r="U240" s="147"/>
      <c r="V240" s="147"/>
      <c r="W240" s="148"/>
      <c r="X240" s="147"/>
      <c r="Y240" s="147"/>
      <c r="Z240" s="147"/>
      <c r="AA240" s="147"/>
      <c r="AB240" s="147"/>
      <c r="AC240" s="147"/>
      <c r="AD240" s="147"/>
      <c r="AE240" s="147"/>
      <c r="AF240" s="147"/>
      <c r="AG240" s="147"/>
      <c r="AH240" s="147"/>
      <c r="AI240" s="147"/>
      <c r="AJ240" s="147"/>
      <c r="AK240" s="147"/>
      <c r="AL240" s="147"/>
      <c r="AM240" s="147"/>
      <c r="AN240" s="147"/>
    </row>
    <row r="241" spans="1:40" s="54" customFormat="1" ht="32.5">
      <c r="A241" s="53"/>
      <c r="P241" s="129"/>
      <c r="Q241" s="129"/>
      <c r="R241" s="147"/>
      <c r="S241" s="147"/>
      <c r="T241" s="147"/>
      <c r="U241" s="147"/>
      <c r="V241" s="147"/>
      <c r="W241" s="148"/>
      <c r="X241" s="147"/>
      <c r="Y241" s="147"/>
      <c r="Z241" s="147"/>
      <c r="AA241" s="147"/>
      <c r="AB241" s="147"/>
      <c r="AC241" s="147"/>
      <c r="AD241" s="147"/>
      <c r="AE241" s="147"/>
      <c r="AF241" s="147"/>
      <c r="AG241" s="147"/>
      <c r="AH241" s="147"/>
      <c r="AI241" s="147"/>
      <c r="AJ241" s="147"/>
      <c r="AK241" s="147"/>
      <c r="AL241" s="147"/>
      <c r="AM241" s="147"/>
      <c r="AN241" s="147"/>
    </row>
    <row r="242" spans="1:40" s="54" customFormat="1" ht="32.5">
      <c r="A242" s="53"/>
      <c r="P242" s="129"/>
      <c r="Q242" s="129"/>
      <c r="R242" s="147"/>
      <c r="S242" s="147"/>
      <c r="T242" s="147"/>
      <c r="U242" s="147"/>
      <c r="V242" s="147"/>
      <c r="W242" s="148"/>
      <c r="X242" s="147"/>
      <c r="Y242" s="147"/>
      <c r="Z242" s="147"/>
      <c r="AA242" s="147"/>
      <c r="AB242" s="147"/>
      <c r="AC242" s="147"/>
      <c r="AD242" s="147"/>
      <c r="AE242" s="147"/>
      <c r="AF242" s="147"/>
      <c r="AG242" s="147"/>
      <c r="AH242" s="147"/>
      <c r="AI242" s="147"/>
      <c r="AJ242" s="147"/>
      <c r="AK242" s="147"/>
      <c r="AL242" s="147"/>
      <c r="AM242" s="147"/>
      <c r="AN242" s="147"/>
    </row>
    <row r="243" spans="1:40" s="54" customFormat="1" ht="32.5">
      <c r="A243" s="53"/>
      <c r="P243" s="129"/>
      <c r="Q243" s="129"/>
      <c r="R243" s="147"/>
      <c r="S243" s="147"/>
      <c r="T243" s="147"/>
      <c r="U243" s="147"/>
      <c r="V243" s="147"/>
      <c r="W243" s="148"/>
      <c r="X243" s="147"/>
      <c r="Y243" s="147"/>
      <c r="Z243" s="147"/>
      <c r="AA243" s="147"/>
      <c r="AB243" s="147"/>
      <c r="AC243" s="147"/>
      <c r="AD243" s="147"/>
      <c r="AE243" s="147"/>
      <c r="AF243" s="147"/>
      <c r="AG243" s="147"/>
      <c r="AH243" s="147"/>
      <c r="AI243" s="147"/>
      <c r="AJ243" s="147"/>
      <c r="AK243" s="147"/>
      <c r="AL243" s="147"/>
      <c r="AM243" s="147"/>
      <c r="AN243" s="147"/>
    </row>
    <row r="244" spans="1:40" s="54" customFormat="1" ht="32.5">
      <c r="A244" s="53"/>
      <c r="P244" s="129"/>
      <c r="Q244" s="129"/>
      <c r="R244" s="147"/>
      <c r="S244" s="147"/>
      <c r="T244" s="147"/>
      <c r="U244" s="147"/>
      <c r="V244" s="147"/>
      <c r="W244" s="148"/>
      <c r="X244" s="147"/>
      <c r="Y244" s="147"/>
      <c r="Z244" s="147"/>
      <c r="AA244" s="147"/>
      <c r="AB244" s="147"/>
      <c r="AC244" s="147"/>
      <c r="AD244" s="147"/>
      <c r="AE244" s="147"/>
      <c r="AF244" s="147"/>
      <c r="AG244" s="147"/>
      <c r="AH244" s="147"/>
      <c r="AI244" s="147"/>
      <c r="AJ244" s="147"/>
      <c r="AK244" s="147"/>
      <c r="AL244" s="147"/>
      <c r="AM244" s="147"/>
      <c r="AN244" s="147"/>
    </row>
    <row r="245" spans="1:40" s="54" customFormat="1" ht="32.5">
      <c r="A245" s="53"/>
      <c r="P245" s="129"/>
      <c r="Q245" s="129"/>
      <c r="R245" s="147"/>
      <c r="S245" s="147"/>
      <c r="T245" s="147"/>
      <c r="U245" s="147"/>
      <c r="V245" s="147"/>
      <c r="W245" s="148"/>
      <c r="X245" s="147"/>
      <c r="Y245" s="147"/>
      <c r="Z245" s="147"/>
      <c r="AA245" s="147"/>
      <c r="AB245" s="147"/>
      <c r="AC245" s="147"/>
      <c r="AD245" s="147"/>
      <c r="AE245" s="147"/>
      <c r="AF245" s="147"/>
      <c r="AG245" s="147"/>
      <c r="AH245" s="147"/>
      <c r="AI245" s="147"/>
      <c r="AJ245" s="147"/>
      <c r="AK245" s="147"/>
      <c r="AL245" s="147"/>
      <c r="AM245" s="147"/>
      <c r="AN245" s="147"/>
    </row>
    <row r="246" spans="1:40" s="54" customFormat="1" ht="32.5">
      <c r="A246" s="53"/>
      <c r="P246" s="129"/>
      <c r="Q246" s="129"/>
      <c r="R246" s="147"/>
      <c r="S246" s="147"/>
      <c r="T246" s="147"/>
      <c r="U246" s="147"/>
      <c r="V246" s="147"/>
      <c r="W246" s="148"/>
      <c r="X246" s="147"/>
      <c r="Y246" s="147"/>
      <c r="Z246" s="147"/>
      <c r="AA246" s="147"/>
      <c r="AB246" s="147"/>
      <c r="AC246" s="147"/>
      <c r="AD246" s="147"/>
      <c r="AE246" s="147"/>
      <c r="AF246" s="147"/>
      <c r="AG246" s="147"/>
      <c r="AH246" s="147"/>
      <c r="AI246" s="147"/>
      <c r="AJ246" s="147"/>
      <c r="AK246" s="147"/>
      <c r="AL246" s="147"/>
      <c r="AM246" s="147"/>
      <c r="AN246" s="147"/>
    </row>
    <row r="247" spans="1:40" s="54" customFormat="1" ht="32.5">
      <c r="A247" s="53"/>
      <c r="P247" s="129"/>
      <c r="Q247" s="129"/>
      <c r="R247" s="147"/>
      <c r="S247" s="147"/>
      <c r="T247" s="147"/>
      <c r="U247" s="147"/>
      <c r="V247" s="147"/>
      <c r="W247" s="148"/>
      <c r="X247" s="147"/>
      <c r="Y247" s="147"/>
      <c r="Z247" s="147"/>
      <c r="AA247" s="147"/>
      <c r="AB247" s="147"/>
      <c r="AC247" s="147"/>
      <c r="AD247" s="147"/>
      <c r="AE247" s="147"/>
      <c r="AF247" s="147"/>
      <c r="AG247" s="147"/>
      <c r="AH247" s="147"/>
      <c r="AI247" s="147"/>
      <c r="AJ247" s="147"/>
      <c r="AK247" s="147"/>
      <c r="AL247" s="147"/>
      <c r="AM247" s="147"/>
      <c r="AN247" s="147"/>
    </row>
    <row r="248" spans="1:40" s="54" customFormat="1" ht="32.5">
      <c r="A248" s="53"/>
      <c r="P248" s="129"/>
      <c r="Q248" s="129"/>
      <c r="R248" s="147"/>
      <c r="S248" s="147"/>
      <c r="T248" s="147"/>
      <c r="U248" s="147"/>
      <c r="V248" s="147"/>
      <c r="W248" s="148"/>
      <c r="X248" s="147"/>
      <c r="Y248" s="147"/>
      <c r="Z248" s="147"/>
      <c r="AA248" s="147"/>
      <c r="AB248" s="147"/>
      <c r="AC248" s="147"/>
      <c r="AD248" s="147"/>
      <c r="AE248" s="147"/>
      <c r="AF248" s="147"/>
      <c r="AG248" s="147"/>
      <c r="AH248" s="147"/>
      <c r="AI248" s="147"/>
      <c r="AJ248" s="147"/>
      <c r="AK248" s="147"/>
      <c r="AL248" s="147"/>
      <c r="AM248" s="147"/>
      <c r="AN248" s="147"/>
    </row>
    <row r="249" spans="1:40" s="54" customFormat="1" ht="32.5">
      <c r="A249" s="53"/>
      <c r="P249" s="129"/>
      <c r="Q249" s="129"/>
      <c r="R249" s="147"/>
      <c r="S249" s="147"/>
      <c r="T249" s="147"/>
      <c r="U249" s="147"/>
      <c r="V249" s="147"/>
      <c r="W249" s="148"/>
      <c r="X249" s="147"/>
      <c r="Y249" s="147"/>
      <c r="Z249" s="147"/>
      <c r="AA249" s="147"/>
      <c r="AB249" s="147"/>
      <c r="AC249" s="147"/>
      <c r="AD249" s="147"/>
      <c r="AE249" s="147"/>
      <c r="AF249" s="147"/>
      <c r="AG249" s="147"/>
      <c r="AH249" s="147"/>
      <c r="AI249" s="147"/>
      <c r="AJ249" s="147"/>
      <c r="AK249" s="147"/>
      <c r="AL249" s="147"/>
      <c r="AM249" s="147"/>
      <c r="AN249" s="147"/>
    </row>
    <row r="250" spans="1:40" s="54" customFormat="1" ht="32.5">
      <c r="A250" s="53"/>
      <c r="P250" s="129"/>
      <c r="Q250" s="129"/>
      <c r="R250" s="147"/>
      <c r="S250" s="147"/>
      <c r="T250" s="147"/>
      <c r="U250" s="147"/>
      <c r="V250" s="147"/>
      <c r="W250" s="148"/>
      <c r="X250" s="147"/>
      <c r="Y250" s="147"/>
      <c r="Z250" s="147"/>
      <c r="AA250" s="147"/>
      <c r="AB250" s="147"/>
      <c r="AC250" s="147"/>
      <c r="AD250" s="147"/>
      <c r="AE250" s="147"/>
      <c r="AF250" s="147"/>
      <c r="AG250" s="147"/>
      <c r="AH250" s="147"/>
      <c r="AI250" s="147"/>
      <c r="AJ250" s="147"/>
      <c r="AK250" s="147"/>
      <c r="AL250" s="147"/>
      <c r="AM250" s="147"/>
      <c r="AN250" s="147"/>
    </row>
    <row r="251" spans="1:40" s="54" customFormat="1" ht="32.5">
      <c r="A251" s="53"/>
      <c r="P251" s="129"/>
      <c r="Q251" s="129"/>
      <c r="R251" s="147"/>
      <c r="S251" s="147"/>
      <c r="T251" s="147"/>
      <c r="U251" s="147"/>
      <c r="V251" s="147"/>
      <c r="W251" s="148"/>
      <c r="X251" s="147"/>
      <c r="Y251" s="147"/>
      <c r="Z251" s="147"/>
      <c r="AA251" s="147"/>
      <c r="AB251" s="147"/>
      <c r="AC251" s="147"/>
      <c r="AD251" s="147"/>
      <c r="AE251" s="147"/>
      <c r="AF251" s="147"/>
      <c r="AG251" s="147"/>
      <c r="AH251" s="147"/>
      <c r="AI251" s="147"/>
      <c r="AJ251" s="147"/>
      <c r="AK251" s="147"/>
      <c r="AL251" s="147"/>
      <c r="AM251" s="147"/>
      <c r="AN251" s="147"/>
    </row>
    <row r="252" spans="1:40" s="54" customFormat="1" ht="32.5">
      <c r="A252" s="53"/>
      <c r="P252" s="129"/>
      <c r="Q252" s="129"/>
      <c r="R252" s="147"/>
      <c r="S252" s="147"/>
      <c r="T252" s="147"/>
      <c r="U252" s="147"/>
      <c r="V252" s="147"/>
      <c r="W252" s="148"/>
      <c r="X252" s="147"/>
      <c r="Y252" s="147"/>
      <c r="Z252" s="147"/>
      <c r="AA252" s="147"/>
      <c r="AB252" s="147"/>
      <c r="AC252" s="147"/>
      <c r="AD252" s="147"/>
      <c r="AE252" s="147"/>
      <c r="AF252" s="147"/>
      <c r="AG252" s="147"/>
      <c r="AH252" s="147"/>
      <c r="AI252" s="147"/>
      <c r="AJ252" s="147"/>
      <c r="AK252" s="147"/>
      <c r="AL252" s="147"/>
      <c r="AM252" s="147"/>
      <c r="AN252" s="147"/>
    </row>
    <row r="253" spans="1:40" s="54" customFormat="1" ht="32.5">
      <c r="A253" s="53"/>
      <c r="P253" s="129"/>
      <c r="Q253" s="129"/>
      <c r="R253" s="147"/>
      <c r="S253" s="147"/>
      <c r="T253" s="147"/>
      <c r="U253" s="147"/>
      <c r="V253" s="147"/>
      <c r="W253" s="148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</row>
    <row r="254" spans="1:40" s="54" customFormat="1" ht="32.5">
      <c r="A254" s="53"/>
      <c r="P254" s="129"/>
      <c r="Q254" s="129"/>
      <c r="R254" s="147"/>
      <c r="S254" s="147"/>
      <c r="T254" s="147"/>
      <c r="U254" s="147"/>
      <c r="V254" s="147"/>
      <c r="W254" s="148"/>
      <c r="X254" s="147"/>
      <c r="Y254" s="147"/>
      <c r="Z254" s="147"/>
      <c r="AA254" s="147"/>
      <c r="AB254" s="147"/>
      <c r="AC254" s="147"/>
      <c r="AD254" s="147"/>
      <c r="AE254" s="147"/>
      <c r="AF254" s="147"/>
      <c r="AG254" s="147"/>
      <c r="AH254" s="147"/>
      <c r="AI254" s="147"/>
      <c r="AJ254" s="147"/>
      <c r="AK254" s="147"/>
      <c r="AL254" s="147"/>
      <c r="AM254" s="147"/>
      <c r="AN254" s="147"/>
    </row>
    <row r="255" spans="1:40" s="54" customFormat="1" ht="32.5">
      <c r="A255" s="53"/>
      <c r="P255" s="129"/>
      <c r="Q255" s="129"/>
      <c r="R255" s="147"/>
      <c r="S255" s="147"/>
      <c r="T255" s="147"/>
      <c r="U255" s="147"/>
      <c r="V255" s="147"/>
      <c r="W255" s="148"/>
      <c r="X255" s="147"/>
      <c r="Y255" s="147"/>
      <c r="Z255" s="147"/>
      <c r="AA255" s="147"/>
      <c r="AB255" s="147"/>
      <c r="AC255" s="147"/>
      <c r="AD255" s="147"/>
      <c r="AE255" s="147"/>
      <c r="AF255" s="147"/>
      <c r="AG255" s="147"/>
      <c r="AH255" s="147"/>
      <c r="AI255" s="147"/>
      <c r="AJ255" s="147"/>
      <c r="AK255" s="147"/>
      <c r="AL255" s="147"/>
      <c r="AM255" s="147"/>
      <c r="AN255" s="147"/>
    </row>
    <row r="256" spans="1:40" s="54" customFormat="1" ht="32.5">
      <c r="A256" s="53"/>
      <c r="P256" s="129"/>
      <c r="Q256" s="129"/>
      <c r="R256" s="147"/>
      <c r="S256" s="147"/>
      <c r="T256" s="147"/>
      <c r="U256" s="147"/>
      <c r="V256" s="147"/>
      <c r="W256" s="148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</row>
    <row r="257" spans="1:40" s="54" customFormat="1" ht="32.5">
      <c r="A257" s="53"/>
      <c r="P257" s="129"/>
      <c r="Q257" s="129"/>
      <c r="R257" s="147"/>
      <c r="S257" s="147"/>
      <c r="T257" s="147"/>
      <c r="U257" s="147"/>
      <c r="V257" s="147"/>
      <c r="W257" s="148"/>
      <c r="X257" s="147"/>
      <c r="Y257" s="147"/>
      <c r="Z257" s="147"/>
      <c r="AA257" s="147"/>
      <c r="AB257" s="147"/>
      <c r="AC257" s="147"/>
      <c r="AD257" s="147"/>
      <c r="AE257" s="147"/>
      <c r="AF257" s="147"/>
      <c r="AG257" s="147"/>
      <c r="AH257" s="147"/>
      <c r="AI257" s="147"/>
      <c r="AJ257" s="147"/>
      <c r="AK257" s="147"/>
      <c r="AL257" s="147"/>
      <c r="AM257" s="147"/>
      <c r="AN257" s="147"/>
    </row>
    <row r="258" spans="1:40" s="54" customFormat="1" ht="32.5">
      <c r="A258" s="53"/>
      <c r="P258" s="129"/>
      <c r="Q258" s="129"/>
      <c r="R258" s="147"/>
      <c r="S258" s="147"/>
      <c r="T258" s="147"/>
      <c r="U258" s="147"/>
      <c r="V258" s="147"/>
      <c r="W258" s="148"/>
      <c r="X258" s="147"/>
      <c r="Y258" s="147"/>
      <c r="Z258" s="147"/>
      <c r="AA258" s="147"/>
      <c r="AB258" s="147"/>
      <c r="AC258" s="147"/>
      <c r="AD258" s="147"/>
      <c r="AE258" s="147"/>
      <c r="AF258" s="147"/>
      <c r="AG258" s="147"/>
      <c r="AH258" s="147"/>
      <c r="AI258" s="147"/>
      <c r="AJ258" s="147"/>
      <c r="AK258" s="147"/>
      <c r="AL258" s="147"/>
      <c r="AM258" s="147"/>
      <c r="AN258" s="147"/>
    </row>
    <row r="259" spans="1:40" s="54" customFormat="1" ht="32.5">
      <c r="A259" s="53"/>
      <c r="P259" s="129"/>
      <c r="Q259" s="129"/>
      <c r="R259" s="147"/>
      <c r="S259" s="147"/>
      <c r="T259" s="147"/>
      <c r="U259" s="147"/>
      <c r="V259" s="147"/>
      <c r="W259" s="148"/>
      <c r="X259" s="147"/>
      <c r="Y259" s="147"/>
      <c r="Z259" s="147"/>
      <c r="AA259" s="147"/>
      <c r="AB259" s="147"/>
      <c r="AC259" s="147"/>
      <c r="AD259" s="147"/>
      <c r="AE259" s="147"/>
      <c r="AF259" s="147"/>
      <c r="AG259" s="147"/>
      <c r="AH259" s="147"/>
      <c r="AI259" s="147"/>
      <c r="AJ259" s="147"/>
      <c r="AK259" s="147"/>
      <c r="AL259" s="147"/>
      <c r="AM259" s="147"/>
      <c r="AN259" s="147"/>
    </row>
    <row r="260" spans="1:40" s="54" customFormat="1" ht="32.5">
      <c r="A260" s="53"/>
      <c r="P260" s="129"/>
      <c r="Q260" s="129"/>
      <c r="R260" s="147"/>
      <c r="S260" s="147"/>
      <c r="T260" s="147"/>
      <c r="U260" s="147"/>
      <c r="V260" s="147"/>
      <c r="W260" s="148"/>
      <c r="X260" s="147"/>
      <c r="Y260" s="147"/>
      <c r="Z260" s="147"/>
      <c r="AA260" s="147"/>
      <c r="AB260" s="147"/>
      <c r="AC260" s="147"/>
      <c r="AD260" s="147"/>
      <c r="AE260" s="147"/>
      <c r="AF260" s="147"/>
      <c r="AG260" s="147"/>
      <c r="AH260" s="147"/>
      <c r="AI260" s="147"/>
      <c r="AJ260" s="147"/>
      <c r="AK260" s="147"/>
      <c r="AL260" s="147"/>
      <c r="AM260" s="147"/>
      <c r="AN260" s="147"/>
    </row>
    <row r="261" spans="1:40" s="54" customFormat="1" ht="32.5">
      <c r="A261" s="53"/>
      <c r="P261" s="129"/>
      <c r="Q261" s="129"/>
      <c r="R261" s="147"/>
      <c r="S261" s="147"/>
      <c r="T261" s="147"/>
      <c r="U261" s="147"/>
      <c r="V261" s="147"/>
      <c r="W261" s="148"/>
      <c r="X261" s="147"/>
      <c r="Y261" s="147"/>
      <c r="Z261" s="147"/>
      <c r="AA261" s="147"/>
      <c r="AB261" s="147"/>
      <c r="AC261" s="147"/>
      <c r="AD261" s="147"/>
      <c r="AE261" s="147"/>
      <c r="AF261" s="147"/>
      <c r="AG261" s="147"/>
      <c r="AH261" s="147"/>
      <c r="AI261" s="147"/>
      <c r="AJ261" s="147"/>
      <c r="AK261" s="147"/>
      <c r="AL261" s="147"/>
      <c r="AM261" s="147"/>
      <c r="AN261" s="147"/>
    </row>
    <row r="262" spans="1:40" s="54" customFormat="1" ht="32.5">
      <c r="A262" s="53"/>
      <c r="P262" s="129"/>
      <c r="Q262" s="129"/>
      <c r="R262" s="147"/>
      <c r="S262" s="147"/>
      <c r="T262" s="147"/>
      <c r="U262" s="147"/>
      <c r="V262" s="147"/>
      <c r="W262" s="148"/>
      <c r="X262" s="147"/>
      <c r="Y262" s="147"/>
      <c r="Z262" s="147"/>
      <c r="AA262" s="147"/>
      <c r="AB262" s="147"/>
      <c r="AC262" s="147"/>
      <c r="AD262" s="147"/>
      <c r="AE262" s="147"/>
      <c r="AF262" s="147"/>
      <c r="AG262" s="147"/>
      <c r="AH262" s="147"/>
      <c r="AI262" s="147"/>
      <c r="AJ262" s="147"/>
      <c r="AK262" s="147"/>
      <c r="AL262" s="147"/>
      <c r="AM262" s="147"/>
      <c r="AN262" s="147"/>
    </row>
    <row r="263" spans="1:40" s="54" customFormat="1" ht="32.5">
      <c r="A263" s="53"/>
      <c r="P263" s="129"/>
      <c r="Q263" s="129"/>
      <c r="R263" s="147"/>
      <c r="S263" s="147"/>
      <c r="T263" s="147"/>
      <c r="U263" s="147"/>
      <c r="V263" s="147"/>
      <c r="W263" s="148"/>
      <c r="X263" s="147"/>
      <c r="Y263" s="147"/>
      <c r="Z263" s="147"/>
      <c r="AA263" s="147"/>
      <c r="AB263" s="147"/>
      <c r="AC263" s="147"/>
      <c r="AD263" s="147"/>
      <c r="AE263" s="147"/>
      <c r="AF263" s="147"/>
      <c r="AG263" s="147"/>
      <c r="AH263" s="147"/>
      <c r="AI263" s="147"/>
      <c r="AJ263" s="147"/>
      <c r="AK263" s="147"/>
      <c r="AL263" s="147"/>
      <c r="AM263" s="147"/>
      <c r="AN263" s="147"/>
    </row>
    <row r="264" spans="1:40" s="54" customFormat="1" ht="32.5">
      <c r="A264" s="53"/>
      <c r="P264" s="129"/>
      <c r="Q264" s="129"/>
      <c r="R264" s="147"/>
      <c r="S264" s="147"/>
      <c r="T264" s="147"/>
      <c r="U264" s="147"/>
      <c r="V264" s="147"/>
      <c r="W264" s="148"/>
      <c r="X264" s="147"/>
      <c r="Y264" s="147"/>
      <c r="Z264" s="147"/>
      <c r="AA264" s="147"/>
      <c r="AB264" s="147"/>
      <c r="AC264" s="147"/>
      <c r="AD264" s="147"/>
      <c r="AE264" s="147"/>
      <c r="AF264" s="147"/>
      <c r="AG264" s="147"/>
      <c r="AH264" s="147"/>
      <c r="AI264" s="147"/>
      <c r="AJ264" s="147"/>
      <c r="AK264" s="147"/>
      <c r="AL264" s="147"/>
      <c r="AM264" s="147"/>
      <c r="AN264" s="147"/>
    </row>
    <row r="265" spans="1:40" s="54" customFormat="1" ht="32.5">
      <c r="A265" s="53"/>
      <c r="P265" s="129"/>
      <c r="Q265" s="129"/>
      <c r="R265" s="147"/>
      <c r="S265" s="147"/>
      <c r="T265" s="147"/>
      <c r="U265" s="147"/>
      <c r="V265" s="147"/>
      <c r="W265" s="148"/>
      <c r="X265" s="147"/>
      <c r="Y265" s="147"/>
      <c r="Z265" s="147"/>
      <c r="AA265" s="147"/>
      <c r="AB265" s="147"/>
      <c r="AC265" s="147"/>
      <c r="AD265" s="147"/>
      <c r="AE265" s="147"/>
      <c r="AF265" s="147"/>
      <c r="AG265" s="147"/>
      <c r="AH265" s="147"/>
      <c r="AI265" s="147"/>
      <c r="AJ265" s="147"/>
      <c r="AK265" s="147"/>
      <c r="AL265" s="147"/>
      <c r="AM265" s="147"/>
      <c r="AN265" s="147"/>
    </row>
    <row r="266" spans="1:40" s="54" customFormat="1" ht="32.5">
      <c r="A266" s="53"/>
      <c r="P266" s="129"/>
      <c r="Q266" s="129"/>
      <c r="R266" s="147"/>
      <c r="S266" s="147"/>
      <c r="T266" s="147"/>
      <c r="U266" s="147"/>
      <c r="V266" s="147"/>
      <c r="W266" s="148"/>
      <c r="X266" s="147"/>
      <c r="Y266" s="147"/>
      <c r="Z266" s="147"/>
      <c r="AA266" s="147"/>
      <c r="AB266" s="147"/>
      <c r="AC266" s="147"/>
      <c r="AD266" s="147"/>
      <c r="AE266" s="147"/>
      <c r="AF266" s="147"/>
      <c r="AG266" s="147"/>
      <c r="AH266" s="147"/>
      <c r="AI266" s="147"/>
      <c r="AJ266" s="147"/>
      <c r="AK266" s="147"/>
      <c r="AL266" s="147"/>
      <c r="AM266" s="147"/>
      <c r="AN266" s="147"/>
    </row>
    <row r="267" spans="1:40" s="54" customFormat="1" ht="32.5">
      <c r="A267" s="53"/>
      <c r="P267" s="129"/>
      <c r="Q267" s="129"/>
      <c r="R267" s="147"/>
      <c r="S267" s="147"/>
      <c r="T267" s="147"/>
      <c r="U267" s="147"/>
      <c r="V267" s="147"/>
      <c r="W267" s="148"/>
      <c r="X267" s="147"/>
      <c r="Y267" s="147"/>
      <c r="Z267" s="147"/>
      <c r="AA267" s="147"/>
      <c r="AB267" s="147"/>
      <c r="AC267" s="147"/>
      <c r="AD267" s="147"/>
      <c r="AE267" s="147"/>
      <c r="AF267" s="147"/>
      <c r="AG267" s="147"/>
      <c r="AH267" s="147"/>
      <c r="AI267" s="147"/>
      <c r="AJ267" s="147"/>
      <c r="AK267" s="147"/>
      <c r="AL267" s="147"/>
      <c r="AM267" s="147"/>
      <c r="AN267" s="147"/>
    </row>
    <row r="268" spans="1:40" s="54" customFormat="1" ht="32.5">
      <c r="A268" s="53"/>
      <c r="P268" s="129"/>
      <c r="Q268" s="129"/>
      <c r="R268" s="147"/>
      <c r="S268" s="147"/>
      <c r="T268" s="147"/>
      <c r="U268" s="147"/>
      <c r="V268" s="147"/>
      <c r="W268" s="148"/>
      <c r="X268" s="147"/>
      <c r="Y268" s="147"/>
      <c r="Z268" s="147"/>
      <c r="AA268" s="147"/>
      <c r="AB268" s="147"/>
      <c r="AC268" s="147"/>
      <c r="AD268" s="147"/>
      <c r="AE268" s="147"/>
      <c r="AF268" s="147"/>
      <c r="AG268" s="147"/>
      <c r="AH268" s="147"/>
      <c r="AI268" s="147"/>
      <c r="AJ268" s="147"/>
      <c r="AK268" s="147"/>
      <c r="AL268" s="147"/>
      <c r="AM268" s="147"/>
      <c r="AN268" s="147"/>
    </row>
    <row r="269" spans="1:40" s="54" customFormat="1" ht="32.5">
      <c r="A269" s="53"/>
      <c r="P269" s="129"/>
      <c r="Q269" s="129"/>
      <c r="R269" s="147"/>
      <c r="S269" s="147"/>
      <c r="T269" s="147"/>
      <c r="U269" s="147"/>
      <c r="V269" s="147"/>
      <c r="W269" s="148"/>
      <c r="X269" s="147"/>
      <c r="Y269" s="147"/>
      <c r="Z269" s="147"/>
      <c r="AA269" s="147"/>
      <c r="AB269" s="147"/>
      <c r="AC269" s="147"/>
      <c r="AD269" s="147"/>
      <c r="AE269" s="147"/>
      <c r="AF269" s="147"/>
      <c r="AG269" s="147"/>
      <c r="AH269" s="147"/>
      <c r="AI269" s="147"/>
      <c r="AJ269" s="147"/>
      <c r="AK269" s="147"/>
      <c r="AL269" s="147"/>
      <c r="AM269" s="147"/>
      <c r="AN269" s="147"/>
    </row>
    <row r="270" spans="1:40" s="54" customFormat="1" ht="32.5">
      <c r="A270" s="53"/>
      <c r="P270" s="129"/>
      <c r="Q270" s="129"/>
      <c r="R270" s="147"/>
      <c r="S270" s="147"/>
      <c r="T270" s="147"/>
      <c r="U270" s="147"/>
      <c r="V270" s="147"/>
      <c r="W270" s="148"/>
      <c r="X270" s="147"/>
      <c r="Y270" s="147"/>
      <c r="Z270" s="147"/>
      <c r="AA270" s="147"/>
      <c r="AB270" s="147"/>
      <c r="AC270" s="147"/>
      <c r="AD270" s="147"/>
      <c r="AE270" s="147"/>
      <c r="AF270" s="147"/>
      <c r="AG270" s="147"/>
      <c r="AH270" s="147"/>
      <c r="AI270" s="147"/>
      <c r="AJ270" s="147"/>
      <c r="AK270" s="147"/>
      <c r="AL270" s="147"/>
      <c r="AM270" s="147"/>
      <c r="AN270" s="147"/>
    </row>
    <row r="271" spans="1:40" s="54" customFormat="1" ht="32.5">
      <c r="A271" s="53"/>
      <c r="P271" s="129"/>
      <c r="Q271" s="129"/>
      <c r="R271" s="147"/>
      <c r="S271" s="147"/>
      <c r="T271" s="147"/>
      <c r="U271" s="147"/>
      <c r="V271" s="147"/>
      <c r="W271" s="148"/>
      <c r="X271" s="147"/>
      <c r="Y271" s="147"/>
      <c r="Z271" s="147"/>
      <c r="AA271" s="147"/>
      <c r="AB271" s="147"/>
      <c r="AC271" s="147"/>
      <c r="AD271" s="147"/>
      <c r="AE271" s="147"/>
      <c r="AF271" s="147"/>
      <c r="AG271" s="147"/>
      <c r="AH271" s="147"/>
      <c r="AI271" s="147"/>
      <c r="AJ271" s="147"/>
      <c r="AK271" s="147"/>
      <c r="AL271" s="147"/>
      <c r="AM271" s="147"/>
      <c r="AN271" s="147"/>
    </row>
    <row r="272" spans="1:40" s="54" customFormat="1" ht="32.5">
      <c r="A272" s="53"/>
      <c r="P272" s="129"/>
      <c r="Q272" s="129"/>
      <c r="R272" s="147"/>
      <c r="S272" s="147"/>
      <c r="T272" s="147"/>
      <c r="U272" s="147"/>
      <c r="V272" s="147"/>
      <c r="W272" s="148"/>
      <c r="X272" s="147"/>
      <c r="Y272" s="147"/>
      <c r="Z272" s="147"/>
      <c r="AA272" s="147"/>
      <c r="AB272" s="147"/>
      <c r="AC272" s="147"/>
      <c r="AD272" s="147"/>
      <c r="AE272" s="147"/>
      <c r="AF272" s="147"/>
      <c r="AG272" s="147"/>
      <c r="AH272" s="147"/>
      <c r="AI272" s="147"/>
      <c r="AJ272" s="147"/>
      <c r="AK272" s="147"/>
      <c r="AL272" s="147"/>
      <c r="AM272" s="147"/>
      <c r="AN272" s="147"/>
    </row>
    <row r="273" spans="1:40" s="54" customFormat="1" ht="32.5">
      <c r="A273" s="53"/>
      <c r="P273" s="129"/>
      <c r="Q273" s="129"/>
      <c r="R273" s="147"/>
      <c r="S273" s="147"/>
      <c r="T273" s="147"/>
      <c r="U273" s="147"/>
      <c r="V273" s="147"/>
      <c r="W273" s="148"/>
      <c r="X273" s="147"/>
      <c r="Y273" s="147"/>
      <c r="Z273" s="147"/>
      <c r="AA273" s="147"/>
      <c r="AB273" s="147"/>
      <c r="AC273" s="147"/>
      <c r="AD273" s="147"/>
      <c r="AE273" s="147"/>
      <c r="AF273" s="147"/>
      <c r="AG273" s="147"/>
      <c r="AH273" s="147"/>
      <c r="AI273" s="147"/>
      <c r="AJ273" s="147"/>
      <c r="AK273" s="147"/>
      <c r="AL273" s="147"/>
      <c r="AM273" s="147"/>
      <c r="AN273" s="147"/>
    </row>
    <row r="274" spans="1:40" s="54" customFormat="1" ht="32.5">
      <c r="A274" s="53"/>
      <c r="P274" s="129"/>
      <c r="Q274" s="129"/>
      <c r="R274" s="147"/>
      <c r="S274" s="147"/>
      <c r="T274" s="147"/>
      <c r="U274" s="147"/>
      <c r="V274" s="147"/>
      <c r="W274" s="148"/>
      <c r="X274" s="147"/>
      <c r="Y274" s="147"/>
      <c r="Z274" s="147"/>
      <c r="AA274" s="147"/>
      <c r="AB274" s="147"/>
      <c r="AC274" s="147"/>
      <c r="AD274" s="147"/>
      <c r="AE274" s="147"/>
      <c r="AF274" s="147"/>
      <c r="AG274" s="147"/>
      <c r="AH274" s="147"/>
      <c r="AI274" s="147"/>
      <c r="AJ274" s="147"/>
      <c r="AK274" s="147"/>
      <c r="AL274" s="147"/>
      <c r="AM274" s="147"/>
      <c r="AN274" s="147"/>
    </row>
    <row r="275" spans="1:40" s="54" customFormat="1" ht="32.5">
      <c r="A275" s="53"/>
      <c r="P275" s="129"/>
      <c r="Q275" s="129"/>
      <c r="R275" s="147"/>
      <c r="S275" s="147"/>
      <c r="T275" s="147"/>
      <c r="U275" s="147"/>
      <c r="V275" s="147"/>
      <c r="W275" s="148"/>
      <c r="X275" s="147"/>
      <c r="Y275" s="147"/>
      <c r="Z275" s="147"/>
      <c r="AA275" s="147"/>
      <c r="AB275" s="147"/>
      <c r="AC275" s="147"/>
      <c r="AD275" s="147"/>
      <c r="AE275" s="147"/>
      <c r="AF275" s="147"/>
      <c r="AG275" s="147"/>
      <c r="AH275" s="147"/>
      <c r="AI275" s="147"/>
      <c r="AJ275" s="147"/>
      <c r="AK275" s="147"/>
      <c r="AL275" s="147"/>
      <c r="AM275" s="147"/>
      <c r="AN275" s="147"/>
    </row>
    <row r="276" spans="1:40" s="54" customFormat="1" ht="32.5">
      <c r="A276" s="53"/>
      <c r="P276" s="129"/>
      <c r="Q276" s="129"/>
      <c r="R276" s="147"/>
      <c r="S276" s="147"/>
      <c r="T276" s="147"/>
      <c r="U276" s="147"/>
      <c r="V276" s="147"/>
      <c r="W276" s="148"/>
      <c r="X276" s="147"/>
      <c r="Y276" s="147"/>
      <c r="Z276" s="147"/>
      <c r="AA276" s="147"/>
      <c r="AB276" s="147"/>
      <c r="AC276" s="147"/>
      <c r="AD276" s="147"/>
      <c r="AE276" s="147"/>
      <c r="AF276" s="147"/>
      <c r="AG276" s="147"/>
      <c r="AH276" s="147"/>
      <c r="AI276" s="147"/>
      <c r="AJ276" s="147"/>
      <c r="AK276" s="147"/>
      <c r="AL276" s="147"/>
      <c r="AM276" s="147"/>
      <c r="AN276" s="147"/>
    </row>
    <row r="277" spans="1:40" s="54" customFormat="1" ht="32.5">
      <c r="A277" s="53"/>
      <c r="P277" s="129"/>
      <c r="Q277" s="129"/>
      <c r="R277" s="147"/>
      <c r="S277" s="147"/>
      <c r="T277" s="147"/>
      <c r="U277" s="147"/>
      <c r="V277" s="147"/>
      <c r="W277" s="148"/>
      <c r="X277" s="147"/>
      <c r="Y277" s="147"/>
      <c r="Z277" s="147"/>
      <c r="AA277" s="147"/>
      <c r="AB277" s="147"/>
      <c r="AC277" s="147"/>
      <c r="AD277" s="147"/>
      <c r="AE277" s="147"/>
      <c r="AF277" s="147"/>
      <c r="AG277" s="147"/>
      <c r="AH277" s="147"/>
      <c r="AI277" s="147"/>
      <c r="AJ277" s="147"/>
      <c r="AK277" s="147"/>
      <c r="AL277" s="147"/>
      <c r="AM277" s="147"/>
      <c r="AN277" s="147"/>
    </row>
    <row r="278" spans="1:40" s="54" customFormat="1" ht="32.5">
      <c r="A278" s="53"/>
      <c r="P278" s="129"/>
      <c r="Q278" s="129"/>
      <c r="R278" s="147"/>
      <c r="S278" s="147"/>
      <c r="T278" s="147"/>
      <c r="U278" s="147"/>
      <c r="V278" s="147"/>
      <c r="W278" s="148"/>
      <c r="X278" s="147"/>
      <c r="Y278" s="147"/>
      <c r="Z278" s="147"/>
      <c r="AA278" s="147"/>
      <c r="AB278" s="147"/>
      <c r="AC278" s="147"/>
      <c r="AD278" s="147"/>
      <c r="AE278" s="147"/>
      <c r="AF278" s="147"/>
      <c r="AG278" s="147"/>
      <c r="AH278" s="147"/>
      <c r="AI278" s="147"/>
      <c r="AJ278" s="147"/>
      <c r="AK278" s="147"/>
      <c r="AL278" s="147"/>
      <c r="AM278" s="147"/>
      <c r="AN278" s="147"/>
    </row>
    <row r="279" spans="1:40" s="54" customFormat="1" ht="32.5">
      <c r="A279" s="53"/>
      <c r="P279" s="129"/>
      <c r="Q279" s="129"/>
      <c r="R279" s="147"/>
      <c r="S279" s="147"/>
      <c r="T279" s="147"/>
      <c r="U279" s="147"/>
      <c r="V279" s="147"/>
      <c r="W279" s="148"/>
      <c r="X279" s="147"/>
      <c r="Y279" s="147"/>
      <c r="Z279" s="147"/>
      <c r="AA279" s="147"/>
      <c r="AB279" s="147"/>
      <c r="AC279" s="147"/>
      <c r="AD279" s="147"/>
      <c r="AE279" s="147"/>
      <c r="AF279" s="147"/>
      <c r="AG279" s="147"/>
      <c r="AH279" s="147"/>
      <c r="AI279" s="147"/>
      <c r="AJ279" s="147"/>
      <c r="AK279" s="147"/>
      <c r="AL279" s="147"/>
      <c r="AM279" s="147"/>
      <c r="AN279" s="147"/>
    </row>
    <row r="280" spans="1:40" s="54" customFormat="1" ht="32.5">
      <c r="A280" s="53"/>
      <c r="P280" s="129"/>
      <c r="Q280" s="129"/>
      <c r="R280" s="147"/>
      <c r="S280" s="147"/>
      <c r="T280" s="147"/>
      <c r="U280" s="147"/>
      <c r="V280" s="147"/>
      <c r="W280" s="148"/>
      <c r="X280" s="147"/>
      <c r="Y280" s="147"/>
      <c r="Z280" s="147"/>
      <c r="AA280" s="147"/>
      <c r="AB280" s="147"/>
      <c r="AC280" s="147"/>
      <c r="AD280" s="147"/>
      <c r="AE280" s="147"/>
      <c r="AF280" s="147"/>
      <c r="AG280" s="147"/>
      <c r="AH280" s="147"/>
      <c r="AI280" s="147"/>
      <c r="AJ280" s="147"/>
      <c r="AK280" s="147"/>
      <c r="AL280" s="147"/>
      <c r="AM280" s="147"/>
      <c r="AN280" s="147"/>
    </row>
    <row r="281" spans="1:40" s="54" customFormat="1" ht="32.5">
      <c r="A281" s="53"/>
      <c r="P281" s="129"/>
      <c r="Q281" s="129"/>
      <c r="R281" s="147"/>
      <c r="S281" s="147"/>
      <c r="T281" s="147"/>
      <c r="U281" s="147"/>
      <c r="V281" s="147"/>
      <c r="W281" s="148"/>
      <c r="X281" s="147"/>
      <c r="Y281" s="147"/>
      <c r="Z281" s="147"/>
      <c r="AA281" s="147"/>
      <c r="AB281" s="147"/>
      <c r="AC281" s="147"/>
      <c r="AD281" s="147"/>
      <c r="AE281" s="147"/>
      <c r="AF281" s="147"/>
      <c r="AG281" s="147"/>
      <c r="AH281" s="147"/>
      <c r="AI281" s="147"/>
      <c r="AJ281" s="147"/>
      <c r="AK281" s="147"/>
      <c r="AL281" s="147"/>
      <c r="AM281" s="147"/>
      <c r="AN281" s="147"/>
    </row>
    <row r="282" spans="1:40" s="54" customFormat="1" ht="32.5">
      <c r="A282" s="53"/>
      <c r="P282" s="129"/>
      <c r="Q282" s="129"/>
      <c r="R282" s="147"/>
      <c r="S282" s="147"/>
      <c r="T282" s="147"/>
      <c r="U282" s="147"/>
      <c r="V282" s="147"/>
      <c r="W282" s="148"/>
      <c r="X282" s="147"/>
      <c r="Y282" s="147"/>
      <c r="Z282" s="147"/>
      <c r="AA282" s="147"/>
      <c r="AB282" s="147"/>
      <c r="AC282" s="147"/>
      <c r="AD282" s="147"/>
      <c r="AE282" s="147"/>
      <c r="AF282" s="147"/>
      <c r="AG282" s="147"/>
      <c r="AH282" s="147"/>
      <c r="AI282" s="147"/>
      <c r="AJ282" s="147"/>
      <c r="AK282" s="147"/>
      <c r="AL282" s="147"/>
      <c r="AM282" s="147"/>
      <c r="AN282" s="147"/>
    </row>
    <row r="283" spans="1:40" s="54" customFormat="1" ht="32.5">
      <c r="A283" s="53"/>
      <c r="P283" s="129"/>
      <c r="Q283" s="129"/>
      <c r="R283" s="147"/>
      <c r="S283" s="147"/>
      <c r="T283" s="147"/>
      <c r="U283" s="147"/>
      <c r="V283" s="147"/>
      <c r="W283" s="148"/>
      <c r="X283" s="147"/>
      <c r="Y283" s="147"/>
      <c r="Z283" s="147"/>
      <c r="AA283" s="147"/>
      <c r="AB283" s="147"/>
      <c r="AC283" s="147"/>
      <c r="AD283" s="147"/>
      <c r="AE283" s="147"/>
      <c r="AF283" s="147"/>
      <c r="AG283" s="147"/>
      <c r="AH283" s="147"/>
      <c r="AI283" s="147"/>
      <c r="AJ283" s="147"/>
      <c r="AK283" s="147"/>
      <c r="AL283" s="147"/>
      <c r="AM283" s="147"/>
      <c r="AN283" s="147"/>
    </row>
    <row r="284" spans="1:40" s="54" customFormat="1" ht="32.5">
      <c r="A284" s="53"/>
      <c r="P284" s="129"/>
      <c r="Q284" s="129"/>
      <c r="R284" s="147"/>
      <c r="S284" s="147"/>
      <c r="T284" s="147"/>
      <c r="U284" s="147"/>
      <c r="V284" s="147"/>
      <c r="W284" s="148"/>
      <c r="X284" s="147"/>
      <c r="Y284" s="147"/>
      <c r="Z284" s="147"/>
      <c r="AA284" s="147"/>
      <c r="AB284" s="147"/>
      <c r="AC284" s="147"/>
      <c r="AD284" s="147"/>
      <c r="AE284" s="147"/>
      <c r="AF284" s="147"/>
      <c r="AG284" s="147"/>
      <c r="AH284" s="147"/>
      <c r="AI284" s="147"/>
      <c r="AJ284" s="147"/>
      <c r="AK284" s="147"/>
      <c r="AL284" s="147"/>
      <c r="AM284" s="147"/>
      <c r="AN284" s="147"/>
    </row>
    <row r="285" spans="1:40" s="54" customFormat="1" ht="32.5">
      <c r="A285" s="53"/>
      <c r="P285" s="129"/>
      <c r="Q285" s="129"/>
      <c r="R285" s="147"/>
      <c r="S285" s="147"/>
      <c r="T285" s="147"/>
      <c r="U285" s="147"/>
      <c r="V285" s="147"/>
      <c r="W285" s="148"/>
      <c r="X285" s="147"/>
      <c r="Y285" s="147"/>
      <c r="Z285" s="147"/>
      <c r="AA285" s="147"/>
      <c r="AB285" s="147"/>
      <c r="AC285" s="147"/>
      <c r="AD285" s="147"/>
      <c r="AE285" s="147"/>
      <c r="AF285" s="147"/>
      <c r="AG285" s="147"/>
      <c r="AH285" s="147"/>
      <c r="AI285" s="147"/>
      <c r="AJ285" s="147"/>
      <c r="AK285" s="147"/>
      <c r="AL285" s="147"/>
      <c r="AM285" s="147"/>
      <c r="AN285" s="147"/>
    </row>
    <row r="286" spans="1:40" s="54" customFormat="1" ht="32.5">
      <c r="A286" s="53"/>
      <c r="P286" s="129"/>
      <c r="Q286" s="129"/>
      <c r="R286" s="147"/>
      <c r="S286" s="147"/>
      <c r="T286" s="147"/>
      <c r="U286" s="147"/>
      <c r="V286" s="147"/>
      <c r="W286" s="148"/>
      <c r="X286" s="147"/>
      <c r="Y286" s="147"/>
      <c r="Z286" s="147"/>
      <c r="AA286" s="147"/>
      <c r="AB286" s="147"/>
      <c r="AC286" s="147"/>
      <c r="AD286" s="147"/>
      <c r="AE286" s="147"/>
      <c r="AF286" s="147"/>
      <c r="AG286" s="147"/>
      <c r="AH286" s="147"/>
      <c r="AI286" s="147"/>
      <c r="AJ286" s="147"/>
      <c r="AK286" s="147"/>
      <c r="AL286" s="147"/>
      <c r="AM286" s="147"/>
      <c r="AN286" s="147"/>
    </row>
    <row r="287" spans="1:40" s="54" customFormat="1" ht="32.5">
      <c r="A287" s="53"/>
      <c r="P287" s="129"/>
      <c r="Q287" s="129"/>
      <c r="R287" s="147"/>
      <c r="S287" s="147"/>
      <c r="T287" s="147"/>
      <c r="U287" s="147"/>
      <c r="V287" s="147"/>
      <c r="W287" s="148"/>
      <c r="X287" s="147"/>
      <c r="Y287" s="147"/>
      <c r="Z287" s="147"/>
      <c r="AA287" s="147"/>
      <c r="AB287" s="147"/>
      <c r="AC287" s="147"/>
      <c r="AD287" s="147"/>
      <c r="AE287" s="147"/>
      <c r="AF287" s="147"/>
      <c r="AG287" s="147"/>
      <c r="AH287" s="147"/>
      <c r="AI287" s="147"/>
      <c r="AJ287" s="147"/>
      <c r="AK287" s="147"/>
      <c r="AL287" s="147"/>
      <c r="AM287" s="147"/>
      <c r="AN287" s="147"/>
    </row>
    <row r="288" spans="1:40" s="54" customFormat="1" ht="32.5">
      <c r="A288" s="53"/>
      <c r="P288" s="129"/>
      <c r="Q288" s="129"/>
      <c r="R288" s="147"/>
      <c r="S288" s="147"/>
      <c r="T288" s="147"/>
      <c r="U288" s="147"/>
      <c r="V288" s="147"/>
      <c r="W288" s="148"/>
      <c r="X288" s="147"/>
      <c r="Y288" s="147"/>
      <c r="Z288" s="147"/>
      <c r="AA288" s="147"/>
      <c r="AB288" s="147"/>
      <c r="AC288" s="147"/>
      <c r="AD288" s="147"/>
      <c r="AE288" s="147"/>
      <c r="AF288" s="147"/>
      <c r="AG288" s="147"/>
      <c r="AH288" s="147"/>
      <c r="AI288" s="147"/>
      <c r="AJ288" s="147"/>
      <c r="AK288" s="147"/>
      <c r="AL288" s="147"/>
      <c r="AM288" s="147"/>
      <c r="AN288" s="147"/>
    </row>
    <row r="289" spans="1:40" s="54" customFormat="1" ht="32.5">
      <c r="A289" s="53"/>
      <c r="P289" s="129"/>
      <c r="Q289" s="129"/>
      <c r="R289" s="147"/>
      <c r="S289" s="147"/>
      <c r="T289" s="147"/>
      <c r="U289" s="147"/>
      <c r="V289" s="147"/>
      <c r="W289" s="148"/>
      <c r="X289" s="147"/>
      <c r="Y289" s="147"/>
      <c r="Z289" s="147"/>
      <c r="AA289" s="147"/>
      <c r="AB289" s="147"/>
      <c r="AC289" s="147"/>
      <c r="AD289" s="147"/>
      <c r="AE289" s="147"/>
      <c r="AF289" s="147"/>
      <c r="AG289" s="147"/>
      <c r="AH289" s="147"/>
      <c r="AI289" s="147"/>
      <c r="AJ289" s="147"/>
      <c r="AK289" s="147"/>
      <c r="AL289" s="147"/>
      <c r="AM289" s="147"/>
      <c r="AN289" s="147"/>
    </row>
    <row r="290" spans="1:40" s="54" customFormat="1" ht="32.5">
      <c r="A290" s="53"/>
      <c r="P290" s="129"/>
      <c r="Q290" s="129"/>
      <c r="R290" s="147"/>
      <c r="S290" s="147"/>
      <c r="T290" s="147"/>
      <c r="U290" s="147"/>
      <c r="V290" s="147"/>
      <c r="W290" s="148"/>
      <c r="X290" s="147"/>
      <c r="Y290" s="147"/>
      <c r="Z290" s="147"/>
      <c r="AA290" s="147"/>
      <c r="AB290" s="147"/>
      <c r="AC290" s="147"/>
      <c r="AD290" s="147"/>
      <c r="AE290" s="147"/>
      <c r="AF290" s="147"/>
      <c r="AG290" s="147"/>
      <c r="AH290" s="147"/>
      <c r="AI290" s="147"/>
      <c r="AJ290" s="147"/>
      <c r="AK290" s="147"/>
      <c r="AL290" s="147"/>
      <c r="AM290" s="147"/>
      <c r="AN290" s="147"/>
    </row>
    <row r="291" spans="1:40" s="54" customFormat="1" ht="32.5">
      <c r="A291" s="53"/>
      <c r="P291" s="129"/>
      <c r="Q291" s="129"/>
      <c r="R291" s="147"/>
      <c r="S291" s="147"/>
      <c r="T291" s="147"/>
      <c r="U291" s="147"/>
      <c r="V291" s="147"/>
      <c r="W291" s="148"/>
      <c r="X291" s="147"/>
      <c r="Y291" s="147"/>
      <c r="Z291" s="147"/>
      <c r="AA291" s="147"/>
      <c r="AB291" s="147"/>
      <c r="AC291" s="147"/>
      <c r="AD291" s="147"/>
      <c r="AE291" s="147"/>
      <c r="AF291" s="147"/>
      <c r="AG291" s="147"/>
      <c r="AH291" s="147"/>
      <c r="AI291" s="147"/>
      <c r="AJ291" s="147"/>
      <c r="AK291" s="147"/>
      <c r="AL291" s="147"/>
      <c r="AM291" s="147"/>
      <c r="AN291" s="147"/>
    </row>
    <row r="292" spans="1:40" s="54" customFormat="1" ht="32.5">
      <c r="A292" s="53"/>
      <c r="P292" s="129"/>
      <c r="Q292" s="129"/>
      <c r="R292" s="147"/>
      <c r="S292" s="147"/>
      <c r="T292" s="147"/>
      <c r="U292" s="147"/>
      <c r="V292" s="147"/>
      <c r="W292" s="148"/>
      <c r="X292" s="147"/>
      <c r="Y292" s="147"/>
      <c r="Z292" s="147"/>
      <c r="AA292" s="147"/>
      <c r="AB292" s="147"/>
      <c r="AC292" s="147"/>
      <c r="AD292" s="147"/>
      <c r="AE292" s="147"/>
      <c r="AF292" s="147"/>
      <c r="AG292" s="147"/>
      <c r="AH292" s="147"/>
      <c r="AI292" s="147"/>
      <c r="AJ292" s="147"/>
      <c r="AK292" s="147"/>
      <c r="AL292" s="147"/>
      <c r="AM292" s="147"/>
      <c r="AN292" s="147"/>
    </row>
    <row r="293" spans="1:40" s="54" customFormat="1" ht="32.5">
      <c r="A293" s="53"/>
      <c r="P293" s="129"/>
      <c r="Q293" s="129"/>
      <c r="R293" s="147"/>
      <c r="S293" s="147"/>
      <c r="T293" s="147"/>
      <c r="U293" s="147"/>
      <c r="V293" s="147"/>
      <c r="W293" s="148"/>
      <c r="X293" s="147"/>
      <c r="Y293" s="147"/>
      <c r="Z293" s="147"/>
      <c r="AA293" s="147"/>
      <c r="AB293" s="147"/>
      <c r="AC293" s="147"/>
      <c r="AD293" s="147"/>
      <c r="AE293" s="147"/>
      <c r="AF293" s="147"/>
      <c r="AG293" s="147"/>
      <c r="AH293" s="147"/>
      <c r="AI293" s="147"/>
      <c r="AJ293" s="147"/>
      <c r="AK293" s="147"/>
      <c r="AL293" s="147"/>
      <c r="AM293" s="147"/>
      <c r="AN293" s="147"/>
    </row>
    <row r="294" spans="1:40" s="54" customFormat="1" ht="32.5">
      <c r="A294" s="53"/>
      <c r="P294" s="129"/>
      <c r="Q294" s="129"/>
      <c r="R294" s="147"/>
      <c r="S294" s="147"/>
      <c r="T294" s="147"/>
      <c r="U294" s="147"/>
      <c r="V294" s="147"/>
      <c r="W294" s="148"/>
      <c r="X294" s="147"/>
      <c r="Y294" s="147"/>
      <c r="Z294" s="147"/>
      <c r="AA294" s="147"/>
      <c r="AB294" s="147"/>
      <c r="AC294" s="147"/>
      <c r="AD294" s="147"/>
      <c r="AE294" s="147"/>
      <c r="AF294" s="147"/>
      <c r="AG294" s="147"/>
      <c r="AH294" s="147"/>
      <c r="AI294" s="147"/>
      <c r="AJ294" s="147"/>
      <c r="AK294" s="147"/>
      <c r="AL294" s="147"/>
      <c r="AM294" s="147"/>
      <c r="AN294" s="147"/>
    </row>
    <row r="295" spans="1:40" s="54" customFormat="1" ht="32.5">
      <c r="A295" s="53"/>
      <c r="P295" s="129"/>
      <c r="Q295" s="129"/>
      <c r="R295" s="147"/>
      <c r="S295" s="147"/>
      <c r="T295" s="147"/>
      <c r="U295" s="147"/>
      <c r="V295" s="147"/>
      <c r="W295" s="148"/>
      <c r="X295" s="147"/>
      <c r="Y295" s="147"/>
      <c r="Z295" s="147"/>
      <c r="AA295" s="147"/>
      <c r="AB295" s="147"/>
      <c r="AC295" s="147"/>
      <c r="AD295" s="147"/>
      <c r="AE295" s="147"/>
      <c r="AF295" s="147"/>
      <c r="AG295" s="147"/>
      <c r="AH295" s="147"/>
      <c r="AI295" s="147"/>
      <c r="AJ295" s="147"/>
      <c r="AK295" s="147"/>
      <c r="AL295" s="147"/>
      <c r="AM295" s="147"/>
      <c r="AN295" s="147"/>
    </row>
    <row r="296" spans="1:40" s="54" customFormat="1" ht="32.5">
      <c r="A296" s="53"/>
      <c r="P296" s="129"/>
      <c r="Q296" s="129"/>
      <c r="R296" s="147"/>
      <c r="S296" s="147"/>
      <c r="T296" s="147"/>
      <c r="U296" s="147"/>
      <c r="V296" s="147"/>
      <c r="W296" s="148"/>
      <c r="X296" s="147"/>
      <c r="Y296" s="147"/>
      <c r="Z296" s="147"/>
      <c r="AA296" s="147"/>
      <c r="AB296" s="147"/>
      <c r="AC296" s="147"/>
      <c r="AD296" s="147"/>
      <c r="AE296" s="147"/>
      <c r="AF296" s="147"/>
      <c r="AG296" s="147"/>
      <c r="AH296" s="147"/>
      <c r="AI296" s="147"/>
      <c r="AJ296" s="147"/>
      <c r="AK296" s="147"/>
      <c r="AL296" s="147"/>
      <c r="AM296" s="147"/>
      <c r="AN296" s="147"/>
    </row>
    <row r="297" spans="1:40" s="54" customFormat="1" ht="32.5">
      <c r="A297" s="53"/>
      <c r="P297" s="129"/>
      <c r="Q297" s="129"/>
      <c r="R297" s="147"/>
      <c r="S297" s="147"/>
      <c r="T297" s="147"/>
      <c r="U297" s="147"/>
      <c r="V297" s="147"/>
      <c r="W297" s="148"/>
      <c r="X297" s="147"/>
      <c r="Y297" s="147"/>
      <c r="Z297" s="147"/>
      <c r="AA297" s="147"/>
      <c r="AB297" s="147"/>
      <c r="AC297" s="147"/>
      <c r="AD297" s="147"/>
      <c r="AE297" s="147"/>
      <c r="AF297" s="147"/>
      <c r="AG297" s="147"/>
      <c r="AH297" s="147"/>
      <c r="AI297" s="147"/>
      <c r="AJ297" s="147"/>
      <c r="AK297" s="147"/>
      <c r="AL297" s="147"/>
      <c r="AM297" s="147"/>
      <c r="AN297" s="147"/>
    </row>
    <row r="298" spans="1:40" s="54" customFormat="1" ht="32.5">
      <c r="A298" s="53"/>
      <c r="P298" s="129"/>
      <c r="Q298" s="129"/>
      <c r="R298" s="147"/>
      <c r="S298" s="147"/>
      <c r="T298" s="147"/>
      <c r="U298" s="147"/>
      <c r="V298" s="147"/>
      <c r="W298" s="148"/>
      <c r="X298" s="147"/>
      <c r="Y298" s="147"/>
      <c r="Z298" s="147"/>
      <c r="AA298" s="147"/>
      <c r="AB298" s="147"/>
      <c r="AC298" s="147"/>
      <c r="AD298" s="147"/>
      <c r="AE298" s="147"/>
      <c r="AF298" s="147"/>
      <c r="AG298" s="147"/>
      <c r="AH298" s="147"/>
      <c r="AI298" s="147"/>
      <c r="AJ298" s="147"/>
      <c r="AK298" s="147"/>
      <c r="AL298" s="147"/>
      <c r="AM298" s="147"/>
      <c r="AN298" s="147"/>
    </row>
    <row r="299" spans="1:40" s="54" customFormat="1" ht="32.5">
      <c r="A299" s="53"/>
      <c r="P299" s="129"/>
      <c r="Q299" s="129"/>
      <c r="R299" s="147"/>
      <c r="S299" s="147"/>
      <c r="T299" s="147"/>
      <c r="U299" s="147"/>
      <c r="V299" s="147"/>
      <c r="W299" s="148"/>
      <c r="X299" s="147"/>
      <c r="Y299" s="147"/>
      <c r="Z299" s="147"/>
      <c r="AA299" s="147"/>
      <c r="AB299" s="147"/>
      <c r="AC299" s="147"/>
      <c r="AD299" s="147"/>
      <c r="AE299" s="147"/>
      <c r="AF299" s="147"/>
      <c r="AG299" s="147"/>
      <c r="AH299" s="147"/>
      <c r="AI299" s="147"/>
      <c r="AJ299" s="147"/>
      <c r="AK299" s="147"/>
      <c r="AL299" s="147"/>
      <c r="AM299" s="147"/>
      <c r="AN299" s="147"/>
    </row>
    <row r="300" spans="1:40" s="54" customFormat="1" ht="32.5">
      <c r="A300" s="53"/>
      <c r="P300" s="129"/>
      <c r="Q300" s="129"/>
      <c r="R300" s="147"/>
      <c r="S300" s="147"/>
      <c r="T300" s="147"/>
      <c r="U300" s="147"/>
      <c r="V300" s="147"/>
      <c r="W300" s="148"/>
      <c r="X300" s="147"/>
      <c r="Y300" s="147"/>
      <c r="Z300" s="147"/>
      <c r="AA300" s="147"/>
      <c r="AB300" s="147"/>
      <c r="AC300" s="147"/>
      <c r="AD300" s="147"/>
      <c r="AE300" s="147"/>
      <c r="AF300" s="147"/>
      <c r="AG300" s="147"/>
      <c r="AH300" s="147"/>
      <c r="AI300" s="147"/>
      <c r="AJ300" s="147"/>
      <c r="AK300" s="147"/>
      <c r="AL300" s="147"/>
      <c r="AM300" s="147"/>
      <c r="AN300" s="147"/>
    </row>
    <row r="301" spans="1:40" s="54" customFormat="1" ht="32.5">
      <c r="A301" s="53"/>
      <c r="P301" s="129"/>
      <c r="Q301" s="129"/>
      <c r="R301" s="147"/>
      <c r="S301" s="147"/>
      <c r="T301" s="147"/>
      <c r="U301" s="147"/>
      <c r="V301" s="147"/>
      <c r="W301" s="148"/>
      <c r="X301" s="147"/>
      <c r="Y301" s="147"/>
      <c r="Z301" s="147"/>
      <c r="AA301" s="147"/>
      <c r="AB301" s="147"/>
      <c r="AC301" s="147"/>
      <c r="AD301" s="147"/>
      <c r="AE301" s="147"/>
      <c r="AF301" s="147"/>
      <c r="AG301" s="147"/>
      <c r="AH301" s="147"/>
      <c r="AI301" s="147"/>
      <c r="AJ301" s="147"/>
      <c r="AK301" s="147"/>
      <c r="AL301" s="147"/>
      <c r="AM301" s="147"/>
      <c r="AN301" s="147"/>
    </row>
    <row r="302" spans="1:40" s="54" customFormat="1" ht="32.5">
      <c r="A302" s="53"/>
      <c r="P302" s="129"/>
      <c r="Q302" s="129"/>
      <c r="R302" s="147"/>
      <c r="S302" s="147"/>
      <c r="T302" s="147"/>
      <c r="U302" s="147"/>
      <c r="V302" s="147"/>
      <c r="W302" s="148"/>
      <c r="X302" s="147"/>
      <c r="Y302" s="147"/>
      <c r="Z302" s="147"/>
      <c r="AA302" s="147"/>
      <c r="AB302" s="147"/>
      <c r="AC302" s="147"/>
      <c r="AD302" s="147"/>
      <c r="AE302" s="147"/>
      <c r="AF302" s="147"/>
      <c r="AG302" s="147"/>
      <c r="AH302" s="147"/>
      <c r="AI302" s="147"/>
      <c r="AJ302" s="147"/>
      <c r="AK302" s="147"/>
      <c r="AL302" s="147"/>
      <c r="AM302" s="147"/>
      <c r="AN302" s="147"/>
    </row>
    <row r="303" spans="1:40" s="54" customFormat="1" ht="32.5">
      <c r="A303" s="53"/>
      <c r="P303" s="129"/>
      <c r="Q303" s="129"/>
      <c r="R303" s="147"/>
      <c r="S303" s="147"/>
      <c r="T303" s="147"/>
      <c r="U303" s="147"/>
      <c r="V303" s="147"/>
      <c r="W303" s="148"/>
      <c r="X303" s="147"/>
      <c r="Y303" s="147"/>
      <c r="Z303" s="147"/>
      <c r="AA303" s="147"/>
      <c r="AB303" s="147"/>
      <c r="AC303" s="147"/>
      <c r="AD303" s="147"/>
      <c r="AE303" s="147"/>
      <c r="AF303" s="147"/>
      <c r="AG303" s="147"/>
      <c r="AH303" s="147"/>
      <c r="AI303" s="147"/>
      <c r="AJ303" s="147"/>
      <c r="AK303" s="147"/>
      <c r="AL303" s="147"/>
      <c r="AM303" s="147"/>
      <c r="AN303" s="147"/>
    </row>
    <row r="304" spans="1:40" s="54" customFormat="1" ht="32.5">
      <c r="A304" s="53"/>
      <c r="P304" s="129"/>
      <c r="Q304" s="129"/>
      <c r="R304" s="147"/>
      <c r="S304" s="147"/>
      <c r="T304" s="147"/>
      <c r="U304" s="147"/>
      <c r="V304" s="147"/>
      <c r="W304" s="148"/>
      <c r="X304" s="147"/>
      <c r="Y304" s="147"/>
      <c r="Z304" s="147"/>
      <c r="AA304" s="147"/>
      <c r="AB304" s="147"/>
      <c r="AC304" s="147"/>
      <c r="AD304" s="147"/>
      <c r="AE304" s="147"/>
      <c r="AF304" s="147"/>
      <c r="AG304" s="147"/>
      <c r="AH304" s="147"/>
      <c r="AI304" s="147"/>
      <c r="AJ304" s="147"/>
      <c r="AK304" s="147"/>
      <c r="AL304" s="147"/>
      <c r="AM304" s="147"/>
      <c r="AN304" s="147"/>
    </row>
    <row r="305" spans="1:40" s="54" customFormat="1" ht="32.5">
      <c r="A305" s="53"/>
      <c r="P305" s="129"/>
      <c r="Q305" s="129"/>
      <c r="R305" s="147"/>
      <c r="S305" s="147"/>
      <c r="T305" s="147"/>
      <c r="U305" s="147"/>
      <c r="V305" s="147"/>
      <c r="W305" s="148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/>
      <c r="AH305" s="147"/>
      <c r="AI305" s="147"/>
      <c r="AJ305" s="147"/>
      <c r="AK305" s="147"/>
      <c r="AL305" s="147"/>
      <c r="AM305" s="147"/>
      <c r="AN305" s="147"/>
    </row>
    <row r="306" spans="1:40" s="54" customFormat="1" ht="32.5">
      <c r="A306" s="53"/>
      <c r="P306" s="129"/>
      <c r="Q306" s="129"/>
      <c r="R306" s="147"/>
      <c r="S306" s="147"/>
      <c r="T306" s="147"/>
      <c r="U306" s="147"/>
      <c r="V306" s="147"/>
      <c r="W306" s="148"/>
      <c r="X306" s="147"/>
      <c r="Y306" s="147"/>
      <c r="Z306" s="147"/>
      <c r="AA306" s="147"/>
      <c r="AB306" s="147"/>
      <c r="AC306" s="147"/>
      <c r="AD306" s="147"/>
      <c r="AE306" s="147"/>
      <c r="AF306" s="147"/>
      <c r="AG306" s="147"/>
      <c r="AH306" s="147"/>
      <c r="AI306" s="147"/>
      <c r="AJ306" s="147"/>
      <c r="AK306" s="147"/>
      <c r="AL306" s="147"/>
      <c r="AM306" s="147"/>
      <c r="AN306" s="147"/>
    </row>
    <row r="307" spans="1:40" s="54" customFormat="1" ht="32.5">
      <c r="A307" s="53"/>
      <c r="P307" s="129"/>
      <c r="Q307" s="129"/>
      <c r="R307" s="147"/>
      <c r="S307" s="147"/>
      <c r="T307" s="147"/>
      <c r="U307" s="147"/>
      <c r="V307" s="147"/>
      <c r="W307" s="148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/>
      <c r="AH307" s="147"/>
      <c r="AI307" s="147"/>
      <c r="AJ307" s="147"/>
      <c r="AK307" s="147"/>
      <c r="AL307" s="147"/>
      <c r="AM307" s="147"/>
      <c r="AN307" s="147"/>
    </row>
    <row r="308" spans="1:40" s="54" customFormat="1" ht="32.5">
      <c r="A308" s="53"/>
      <c r="P308" s="129"/>
      <c r="Q308" s="129"/>
      <c r="R308" s="147"/>
      <c r="S308" s="147"/>
      <c r="T308" s="147"/>
      <c r="U308" s="147"/>
      <c r="V308" s="147"/>
      <c r="W308" s="148"/>
      <c r="X308" s="147"/>
      <c r="Y308" s="147"/>
      <c r="Z308" s="147"/>
      <c r="AA308" s="147"/>
      <c r="AB308" s="147"/>
      <c r="AC308" s="147"/>
      <c r="AD308" s="147"/>
      <c r="AE308" s="147"/>
      <c r="AF308" s="147"/>
      <c r="AG308" s="147"/>
      <c r="AH308" s="147"/>
      <c r="AI308" s="147"/>
      <c r="AJ308" s="147"/>
      <c r="AK308" s="147"/>
      <c r="AL308" s="147"/>
      <c r="AM308" s="147"/>
      <c r="AN308" s="147"/>
    </row>
    <row r="309" spans="1:40" s="54" customFormat="1" ht="32.5">
      <c r="A309" s="53"/>
      <c r="P309" s="129"/>
      <c r="Q309" s="129"/>
      <c r="R309" s="147"/>
      <c r="S309" s="147"/>
      <c r="T309" s="147"/>
      <c r="U309" s="147"/>
      <c r="V309" s="147"/>
      <c r="W309" s="148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  <c r="AH309" s="147"/>
      <c r="AI309" s="147"/>
      <c r="AJ309" s="147"/>
      <c r="AK309" s="147"/>
      <c r="AL309" s="147"/>
      <c r="AM309" s="147"/>
      <c r="AN309" s="147"/>
    </row>
    <row r="310" spans="1:40" s="54" customFormat="1" ht="32.5">
      <c r="A310" s="53"/>
      <c r="P310" s="129"/>
      <c r="Q310" s="129"/>
      <c r="R310" s="147"/>
      <c r="S310" s="147"/>
      <c r="T310" s="147"/>
      <c r="U310" s="147"/>
      <c r="V310" s="147"/>
      <c r="W310" s="148"/>
      <c r="X310" s="147"/>
      <c r="Y310" s="147"/>
      <c r="Z310" s="147"/>
      <c r="AA310" s="147"/>
      <c r="AB310" s="147"/>
      <c r="AC310" s="147"/>
      <c r="AD310" s="147"/>
      <c r="AE310" s="147"/>
      <c r="AF310" s="147"/>
      <c r="AG310" s="147"/>
      <c r="AH310" s="147"/>
      <c r="AI310" s="147"/>
      <c r="AJ310" s="147"/>
      <c r="AK310" s="147"/>
      <c r="AL310" s="147"/>
      <c r="AM310" s="147"/>
      <c r="AN310" s="147"/>
    </row>
    <row r="311" spans="1:40" s="54" customFormat="1" ht="32.5">
      <c r="A311" s="53"/>
      <c r="P311" s="129"/>
      <c r="Q311" s="129"/>
      <c r="R311" s="147"/>
      <c r="S311" s="147"/>
      <c r="T311" s="147"/>
      <c r="U311" s="147"/>
      <c r="V311" s="147"/>
      <c r="W311" s="148"/>
      <c r="X311" s="147"/>
      <c r="Y311" s="147"/>
      <c r="Z311" s="147"/>
      <c r="AA311" s="147"/>
      <c r="AB311" s="147"/>
      <c r="AC311" s="147"/>
      <c r="AD311" s="147"/>
      <c r="AE311" s="147"/>
      <c r="AF311" s="147"/>
      <c r="AG311" s="147"/>
      <c r="AH311" s="147"/>
      <c r="AI311" s="147"/>
      <c r="AJ311" s="147"/>
      <c r="AK311" s="147"/>
      <c r="AL311" s="147"/>
      <c r="AM311" s="147"/>
      <c r="AN311" s="147"/>
    </row>
    <row r="312" spans="1:40" s="54" customFormat="1" ht="32.5">
      <c r="A312" s="53"/>
      <c r="P312" s="129"/>
      <c r="Q312" s="129"/>
      <c r="R312" s="147"/>
      <c r="S312" s="147"/>
      <c r="T312" s="147"/>
      <c r="U312" s="147"/>
      <c r="V312" s="147"/>
      <c r="W312" s="148"/>
      <c r="X312" s="147"/>
      <c r="Y312" s="147"/>
      <c r="Z312" s="147"/>
      <c r="AA312" s="147"/>
      <c r="AB312" s="147"/>
      <c r="AC312" s="147"/>
      <c r="AD312" s="147"/>
      <c r="AE312" s="147"/>
      <c r="AF312" s="147"/>
      <c r="AG312" s="147"/>
      <c r="AH312" s="147"/>
      <c r="AI312" s="147"/>
      <c r="AJ312" s="147"/>
      <c r="AK312" s="147"/>
      <c r="AL312" s="147"/>
      <c r="AM312" s="147"/>
      <c r="AN312" s="147"/>
    </row>
    <row r="313" spans="1:40" s="54" customFormat="1" ht="32.5">
      <c r="A313" s="53"/>
      <c r="P313" s="129"/>
      <c r="Q313" s="129"/>
      <c r="R313" s="147"/>
      <c r="S313" s="147"/>
      <c r="T313" s="147"/>
      <c r="U313" s="147"/>
      <c r="V313" s="147"/>
      <c r="W313" s="148"/>
      <c r="X313" s="147"/>
      <c r="Y313" s="147"/>
      <c r="Z313" s="147"/>
      <c r="AA313" s="147"/>
      <c r="AB313" s="147"/>
      <c r="AC313" s="147"/>
      <c r="AD313" s="147"/>
      <c r="AE313" s="147"/>
      <c r="AF313" s="147"/>
      <c r="AG313" s="147"/>
      <c r="AH313" s="147"/>
      <c r="AI313" s="147"/>
      <c r="AJ313" s="147"/>
      <c r="AK313" s="147"/>
      <c r="AL313" s="147"/>
      <c r="AM313" s="147"/>
      <c r="AN313" s="147"/>
    </row>
    <row r="314" spans="1:40" s="54" customFormat="1" ht="32.5">
      <c r="A314" s="53"/>
      <c r="P314" s="129"/>
      <c r="Q314" s="129"/>
      <c r="R314" s="147"/>
      <c r="S314" s="147"/>
      <c r="T314" s="147"/>
      <c r="U314" s="147"/>
      <c r="V314" s="147"/>
      <c r="W314" s="148"/>
      <c r="X314" s="147"/>
      <c r="Y314" s="147"/>
      <c r="Z314" s="147"/>
      <c r="AA314" s="147"/>
      <c r="AB314" s="147"/>
      <c r="AC314" s="147"/>
      <c r="AD314" s="147"/>
      <c r="AE314" s="147"/>
      <c r="AF314" s="147"/>
      <c r="AG314" s="147"/>
      <c r="AH314" s="147"/>
      <c r="AI314" s="147"/>
      <c r="AJ314" s="147"/>
      <c r="AK314" s="147"/>
      <c r="AL314" s="147"/>
      <c r="AM314" s="147"/>
      <c r="AN314" s="147"/>
    </row>
    <row r="315" spans="1:40" s="54" customFormat="1" ht="32.5">
      <c r="A315" s="53"/>
      <c r="P315" s="129"/>
      <c r="Q315" s="129"/>
      <c r="R315" s="147"/>
      <c r="S315" s="147"/>
      <c r="T315" s="147"/>
      <c r="U315" s="147"/>
      <c r="V315" s="147"/>
      <c r="W315" s="148"/>
      <c r="X315" s="147"/>
      <c r="Y315" s="147"/>
      <c r="Z315" s="147"/>
      <c r="AA315" s="147"/>
      <c r="AB315" s="147"/>
      <c r="AC315" s="147"/>
      <c r="AD315" s="147"/>
      <c r="AE315" s="147"/>
      <c r="AF315" s="147"/>
      <c r="AG315" s="147"/>
      <c r="AH315" s="147"/>
      <c r="AI315" s="147"/>
      <c r="AJ315" s="147"/>
      <c r="AK315" s="147"/>
      <c r="AL315" s="147"/>
      <c r="AM315" s="147"/>
      <c r="AN315" s="147"/>
    </row>
    <row r="316" spans="1:40" s="54" customFormat="1" ht="32.5">
      <c r="A316" s="53"/>
      <c r="P316" s="129"/>
      <c r="Q316" s="129"/>
      <c r="R316" s="147"/>
      <c r="S316" s="147"/>
      <c r="T316" s="147"/>
      <c r="U316" s="147"/>
      <c r="V316" s="147"/>
      <c r="W316" s="148"/>
      <c r="X316" s="147"/>
      <c r="Y316" s="147"/>
      <c r="Z316" s="147"/>
      <c r="AA316" s="147"/>
      <c r="AB316" s="147"/>
      <c r="AC316" s="147"/>
      <c r="AD316" s="147"/>
      <c r="AE316" s="147"/>
      <c r="AF316" s="147"/>
      <c r="AG316" s="147"/>
      <c r="AH316" s="147"/>
      <c r="AI316" s="147"/>
      <c r="AJ316" s="147"/>
      <c r="AK316" s="147"/>
      <c r="AL316" s="147"/>
      <c r="AM316" s="147"/>
      <c r="AN316" s="147"/>
    </row>
    <row r="317" spans="1:40" s="54" customFormat="1" ht="32.5">
      <c r="A317" s="53"/>
      <c r="P317" s="129"/>
      <c r="Q317" s="129"/>
      <c r="R317" s="147"/>
      <c r="S317" s="147"/>
      <c r="T317" s="147"/>
      <c r="U317" s="147"/>
      <c r="V317" s="147"/>
      <c r="W317" s="148"/>
      <c r="X317" s="147"/>
      <c r="Y317" s="147"/>
      <c r="Z317" s="147"/>
      <c r="AA317" s="147"/>
      <c r="AB317" s="147"/>
      <c r="AC317" s="147"/>
      <c r="AD317" s="147"/>
      <c r="AE317" s="147"/>
      <c r="AF317" s="147"/>
      <c r="AG317" s="147"/>
      <c r="AH317" s="147"/>
      <c r="AI317" s="147"/>
      <c r="AJ317" s="147"/>
      <c r="AK317" s="147"/>
      <c r="AL317" s="147"/>
      <c r="AM317" s="147"/>
      <c r="AN317" s="147"/>
    </row>
    <row r="318" spans="1:40" s="54" customFormat="1" ht="32.5">
      <c r="A318" s="53"/>
      <c r="P318" s="129"/>
      <c r="Q318" s="129"/>
      <c r="R318" s="147"/>
      <c r="S318" s="147"/>
      <c r="T318" s="147"/>
      <c r="U318" s="147"/>
      <c r="V318" s="147"/>
      <c r="W318" s="148"/>
      <c r="X318" s="147"/>
      <c r="Y318" s="147"/>
      <c r="Z318" s="147"/>
      <c r="AA318" s="147"/>
      <c r="AB318" s="147"/>
      <c r="AC318" s="147"/>
      <c r="AD318" s="147"/>
      <c r="AE318" s="147"/>
      <c r="AF318" s="147"/>
      <c r="AG318" s="147"/>
      <c r="AH318" s="147"/>
      <c r="AI318" s="147"/>
      <c r="AJ318" s="147"/>
      <c r="AK318" s="147"/>
      <c r="AL318" s="147"/>
      <c r="AM318" s="147"/>
      <c r="AN318" s="147"/>
    </row>
    <row r="319" spans="1:40" s="54" customFormat="1" ht="32.5">
      <c r="A319" s="53"/>
      <c r="P319" s="129"/>
      <c r="Q319" s="129"/>
      <c r="R319" s="147"/>
      <c r="S319" s="147"/>
      <c r="T319" s="147"/>
      <c r="U319" s="147"/>
      <c r="V319" s="147"/>
      <c r="W319" s="148"/>
      <c r="X319" s="147"/>
      <c r="Y319" s="147"/>
      <c r="Z319" s="147"/>
      <c r="AA319" s="147"/>
      <c r="AB319" s="147"/>
      <c r="AC319" s="147"/>
      <c r="AD319" s="147"/>
      <c r="AE319" s="147"/>
      <c r="AF319" s="147"/>
      <c r="AG319" s="147"/>
      <c r="AH319" s="147"/>
      <c r="AI319" s="147"/>
      <c r="AJ319" s="147"/>
      <c r="AK319" s="147"/>
      <c r="AL319" s="147"/>
      <c r="AM319" s="147"/>
      <c r="AN319" s="147"/>
    </row>
    <row r="320" spans="1:40" s="54" customFormat="1" ht="32.5">
      <c r="A320" s="53"/>
      <c r="P320" s="129"/>
      <c r="Q320" s="129"/>
      <c r="R320" s="147"/>
      <c r="S320" s="147"/>
      <c r="T320" s="147"/>
      <c r="U320" s="147"/>
      <c r="V320" s="147"/>
      <c r="W320" s="148"/>
      <c r="X320" s="147"/>
      <c r="Y320" s="147"/>
      <c r="Z320" s="147"/>
      <c r="AA320" s="147"/>
      <c r="AB320" s="147"/>
      <c r="AC320" s="147"/>
      <c r="AD320" s="147"/>
      <c r="AE320" s="147"/>
      <c r="AF320" s="147"/>
      <c r="AG320" s="147"/>
      <c r="AH320" s="147"/>
      <c r="AI320" s="147"/>
      <c r="AJ320" s="147"/>
      <c r="AK320" s="147"/>
      <c r="AL320" s="147"/>
      <c r="AM320" s="147"/>
      <c r="AN320" s="147"/>
    </row>
    <row r="321" spans="1:40" s="54" customFormat="1" ht="32.5">
      <c r="A321" s="53"/>
      <c r="P321" s="129"/>
      <c r="Q321" s="129"/>
      <c r="R321" s="147"/>
      <c r="S321" s="147"/>
      <c r="T321" s="147"/>
      <c r="U321" s="147"/>
      <c r="V321" s="147"/>
      <c r="W321" s="148"/>
      <c r="X321" s="147"/>
      <c r="Y321" s="147"/>
      <c r="Z321" s="147"/>
      <c r="AA321" s="147"/>
      <c r="AB321" s="147"/>
      <c r="AC321" s="147"/>
      <c r="AD321" s="147"/>
      <c r="AE321" s="147"/>
      <c r="AF321" s="147"/>
      <c r="AG321" s="147"/>
      <c r="AH321" s="147"/>
      <c r="AI321" s="147"/>
      <c r="AJ321" s="147"/>
      <c r="AK321" s="147"/>
      <c r="AL321" s="147"/>
      <c r="AM321" s="147"/>
      <c r="AN321" s="147"/>
    </row>
    <row r="322" spans="1:40" s="54" customFormat="1" ht="32.5">
      <c r="A322" s="53"/>
      <c r="P322" s="129"/>
      <c r="Q322" s="129"/>
      <c r="R322" s="147"/>
      <c r="S322" s="147"/>
      <c r="T322" s="147"/>
      <c r="U322" s="147"/>
      <c r="V322" s="147"/>
      <c r="W322" s="148"/>
      <c r="X322" s="147"/>
      <c r="Y322" s="147"/>
      <c r="Z322" s="147"/>
      <c r="AA322" s="147"/>
      <c r="AB322" s="147"/>
      <c r="AC322" s="147"/>
      <c r="AD322" s="147"/>
      <c r="AE322" s="147"/>
      <c r="AF322" s="147"/>
      <c r="AG322" s="147"/>
      <c r="AH322" s="147"/>
      <c r="AI322" s="147"/>
      <c r="AJ322" s="147"/>
      <c r="AK322" s="147"/>
      <c r="AL322" s="147"/>
      <c r="AM322" s="147"/>
      <c r="AN322" s="147"/>
    </row>
    <row r="323" spans="1:40" s="54" customFormat="1" ht="32.5">
      <c r="A323" s="53"/>
      <c r="P323" s="129"/>
      <c r="Q323" s="129"/>
      <c r="R323" s="147"/>
      <c r="S323" s="147"/>
      <c r="T323" s="147"/>
      <c r="U323" s="147"/>
      <c r="V323" s="147"/>
      <c r="W323" s="148"/>
      <c r="X323" s="147"/>
      <c r="Y323" s="147"/>
      <c r="Z323" s="147"/>
      <c r="AA323" s="147"/>
      <c r="AB323" s="147"/>
      <c r="AC323" s="147"/>
      <c r="AD323" s="147"/>
      <c r="AE323" s="147"/>
      <c r="AF323" s="147"/>
      <c r="AG323" s="147"/>
      <c r="AH323" s="147"/>
      <c r="AI323" s="147"/>
      <c r="AJ323" s="147"/>
      <c r="AK323" s="147"/>
      <c r="AL323" s="147"/>
      <c r="AM323" s="147"/>
      <c r="AN323" s="147"/>
    </row>
    <row r="324" spans="1:40" s="54" customFormat="1" ht="32.5">
      <c r="A324" s="53"/>
      <c r="P324" s="129"/>
      <c r="Q324" s="129"/>
      <c r="R324" s="147"/>
      <c r="S324" s="147"/>
      <c r="T324" s="147"/>
      <c r="U324" s="147"/>
      <c r="V324" s="147"/>
      <c r="W324" s="148"/>
      <c r="X324" s="147"/>
      <c r="Y324" s="147"/>
      <c r="Z324" s="147"/>
      <c r="AA324" s="147"/>
      <c r="AB324" s="147"/>
      <c r="AC324" s="147"/>
      <c r="AD324" s="147"/>
      <c r="AE324" s="147"/>
      <c r="AF324" s="147"/>
      <c r="AG324" s="147"/>
      <c r="AH324" s="147"/>
      <c r="AI324" s="147"/>
      <c r="AJ324" s="147"/>
      <c r="AK324" s="147"/>
      <c r="AL324" s="147"/>
      <c r="AM324" s="147"/>
      <c r="AN324" s="147"/>
    </row>
    <row r="325" spans="1:40" s="54" customFormat="1" ht="32.5">
      <c r="A325" s="53"/>
      <c r="P325" s="129"/>
      <c r="Q325" s="129"/>
      <c r="R325" s="147"/>
      <c r="S325" s="147"/>
      <c r="T325" s="147"/>
      <c r="U325" s="147"/>
      <c r="V325" s="147"/>
      <c r="W325" s="148"/>
      <c r="X325" s="147"/>
      <c r="Y325" s="147"/>
      <c r="Z325" s="147"/>
      <c r="AA325" s="147"/>
      <c r="AB325" s="147"/>
      <c r="AC325" s="147"/>
      <c r="AD325" s="147"/>
      <c r="AE325" s="147"/>
      <c r="AF325" s="147"/>
      <c r="AG325" s="147"/>
      <c r="AH325" s="147"/>
      <c r="AI325" s="147"/>
      <c r="AJ325" s="147"/>
      <c r="AK325" s="147"/>
      <c r="AL325" s="147"/>
      <c r="AM325" s="147"/>
      <c r="AN325" s="147"/>
    </row>
    <row r="326" spans="1:40" s="54" customFormat="1" ht="32.5">
      <c r="A326" s="53"/>
      <c r="P326" s="129"/>
      <c r="Q326" s="129"/>
      <c r="R326" s="147"/>
      <c r="S326" s="147"/>
      <c r="T326" s="147"/>
      <c r="U326" s="147"/>
      <c r="V326" s="147"/>
      <c r="W326" s="148"/>
      <c r="X326" s="147"/>
      <c r="Y326" s="147"/>
      <c r="Z326" s="147"/>
      <c r="AA326" s="147"/>
      <c r="AB326" s="147"/>
      <c r="AC326" s="147"/>
      <c r="AD326" s="147"/>
      <c r="AE326" s="147"/>
      <c r="AF326" s="147"/>
      <c r="AG326" s="147"/>
      <c r="AH326" s="147"/>
      <c r="AI326" s="147"/>
      <c r="AJ326" s="147"/>
      <c r="AK326" s="147"/>
      <c r="AL326" s="147"/>
      <c r="AM326" s="147"/>
      <c r="AN326" s="147"/>
    </row>
    <row r="327" spans="1:40" s="54" customFormat="1" ht="32.5">
      <c r="A327" s="53"/>
      <c r="P327" s="129"/>
      <c r="Q327" s="129"/>
      <c r="R327" s="147"/>
      <c r="S327" s="147"/>
      <c r="T327" s="147"/>
      <c r="U327" s="147"/>
      <c r="V327" s="147"/>
      <c r="W327" s="148"/>
      <c r="X327" s="147"/>
      <c r="Y327" s="147"/>
      <c r="Z327" s="147"/>
      <c r="AA327" s="147"/>
      <c r="AB327" s="147"/>
      <c r="AC327" s="147"/>
      <c r="AD327" s="147"/>
      <c r="AE327" s="147"/>
      <c r="AF327" s="147"/>
      <c r="AG327" s="147"/>
      <c r="AH327" s="147"/>
      <c r="AI327" s="147"/>
      <c r="AJ327" s="147"/>
      <c r="AK327" s="147"/>
      <c r="AL327" s="147"/>
      <c r="AM327" s="147"/>
      <c r="AN327" s="147"/>
    </row>
    <row r="328" spans="1:40" s="54" customFormat="1" ht="32.5">
      <c r="A328" s="53"/>
      <c r="P328" s="129"/>
      <c r="Q328" s="129"/>
      <c r="R328" s="147"/>
      <c r="S328" s="147"/>
      <c r="T328" s="147"/>
      <c r="U328" s="147"/>
      <c r="V328" s="147"/>
      <c r="W328" s="148"/>
      <c r="X328" s="147"/>
      <c r="Y328" s="147"/>
      <c r="Z328" s="147"/>
      <c r="AA328" s="147"/>
      <c r="AB328" s="147"/>
      <c r="AC328" s="147"/>
      <c r="AD328" s="147"/>
      <c r="AE328" s="147"/>
      <c r="AF328" s="147"/>
      <c r="AG328" s="147"/>
      <c r="AH328" s="147"/>
      <c r="AI328" s="147"/>
      <c r="AJ328" s="147"/>
      <c r="AK328" s="147"/>
      <c r="AL328" s="147"/>
      <c r="AM328" s="147"/>
      <c r="AN328" s="147"/>
    </row>
    <row r="329" spans="1:40" s="54" customFormat="1" ht="32.5">
      <c r="A329" s="53"/>
      <c r="P329" s="129"/>
      <c r="Q329" s="129"/>
      <c r="R329" s="147"/>
      <c r="S329" s="147"/>
      <c r="T329" s="147"/>
      <c r="U329" s="147"/>
      <c r="V329" s="147"/>
      <c r="W329" s="148"/>
      <c r="X329" s="147"/>
      <c r="Y329" s="147"/>
      <c r="Z329" s="147"/>
      <c r="AA329" s="147"/>
      <c r="AB329" s="147"/>
      <c r="AC329" s="147"/>
      <c r="AD329" s="147"/>
      <c r="AE329" s="147"/>
      <c r="AF329" s="147"/>
      <c r="AG329" s="147"/>
      <c r="AH329" s="147"/>
      <c r="AI329" s="147"/>
      <c r="AJ329" s="147"/>
      <c r="AK329" s="147"/>
      <c r="AL329" s="147"/>
      <c r="AM329" s="147"/>
      <c r="AN329" s="147"/>
    </row>
    <row r="330" spans="1:40" s="54" customFormat="1" ht="32.5">
      <c r="A330" s="53"/>
      <c r="P330" s="129"/>
      <c r="Q330" s="129"/>
      <c r="R330" s="147"/>
      <c r="S330" s="147"/>
      <c r="T330" s="147"/>
      <c r="U330" s="147"/>
      <c r="V330" s="147"/>
      <c r="W330" s="148"/>
      <c r="X330" s="147"/>
      <c r="Y330" s="147"/>
      <c r="Z330" s="147"/>
      <c r="AA330" s="147"/>
      <c r="AB330" s="147"/>
      <c r="AC330" s="147"/>
      <c r="AD330" s="147"/>
      <c r="AE330" s="147"/>
      <c r="AF330" s="147"/>
      <c r="AG330" s="147"/>
      <c r="AH330" s="147"/>
      <c r="AI330" s="147"/>
      <c r="AJ330" s="147"/>
      <c r="AK330" s="147"/>
      <c r="AL330" s="147"/>
      <c r="AM330" s="147"/>
      <c r="AN330" s="147"/>
    </row>
    <row r="331" spans="1:40" s="54" customFormat="1" ht="32.5">
      <c r="A331" s="53"/>
      <c r="P331" s="129"/>
      <c r="Q331" s="129"/>
      <c r="R331" s="147"/>
      <c r="S331" s="147"/>
      <c r="T331" s="147"/>
      <c r="U331" s="147"/>
      <c r="V331" s="147"/>
      <c r="W331" s="148"/>
      <c r="X331" s="147"/>
      <c r="Y331" s="147"/>
      <c r="Z331" s="147"/>
      <c r="AA331" s="147"/>
      <c r="AB331" s="147"/>
      <c r="AC331" s="147"/>
      <c r="AD331" s="147"/>
      <c r="AE331" s="147"/>
      <c r="AF331" s="147"/>
      <c r="AG331" s="147"/>
      <c r="AH331" s="147"/>
      <c r="AI331" s="147"/>
      <c r="AJ331" s="147"/>
      <c r="AK331" s="147"/>
      <c r="AL331" s="147"/>
      <c r="AM331" s="147"/>
      <c r="AN331" s="147"/>
    </row>
    <row r="332" spans="1:40" s="54" customFormat="1" ht="32.5">
      <c r="A332" s="53"/>
      <c r="P332" s="129"/>
      <c r="Q332" s="129"/>
      <c r="R332" s="147"/>
      <c r="S332" s="147"/>
      <c r="T332" s="147"/>
      <c r="U332" s="147"/>
      <c r="V332" s="147"/>
      <c r="W332" s="148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</row>
    <row r="333" spans="1:40" s="54" customFormat="1" ht="32.5">
      <c r="A333" s="53"/>
      <c r="P333" s="129"/>
      <c r="Q333" s="129"/>
      <c r="R333" s="147"/>
      <c r="S333" s="147"/>
      <c r="T333" s="147"/>
      <c r="U333" s="147"/>
      <c r="V333" s="147"/>
      <c r="W333" s="148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147"/>
      <c r="AH333" s="147"/>
      <c r="AI333" s="147"/>
      <c r="AJ333" s="147"/>
      <c r="AK333" s="147"/>
      <c r="AL333" s="147"/>
      <c r="AM333" s="147"/>
      <c r="AN333" s="147"/>
    </row>
    <row r="334" spans="1:40" s="54" customFormat="1" ht="32.5">
      <c r="A334" s="53"/>
      <c r="P334" s="129"/>
      <c r="Q334" s="129"/>
      <c r="R334" s="147"/>
      <c r="S334" s="147"/>
      <c r="T334" s="147"/>
      <c r="U334" s="147"/>
      <c r="V334" s="147"/>
      <c r="W334" s="148"/>
      <c r="X334" s="147"/>
      <c r="Y334" s="147"/>
      <c r="Z334" s="147"/>
      <c r="AA334" s="147"/>
      <c r="AB334" s="147"/>
      <c r="AC334" s="147"/>
      <c r="AD334" s="147"/>
      <c r="AE334" s="147"/>
      <c r="AF334" s="147"/>
      <c r="AG334" s="147"/>
      <c r="AH334" s="147"/>
      <c r="AI334" s="147"/>
      <c r="AJ334" s="147"/>
      <c r="AK334" s="147"/>
      <c r="AL334" s="147"/>
      <c r="AM334" s="147"/>
      <c r="AN334" s="147"/>
    </row>
    <row r="335" spans="1:40" s="54" customFormat="1" ht="32.5">
      <c r="A335" s="53"/>
      <c r="P335" s="129"/>
      <c r="Q335" s="129"/>
      <c r="R335" s="147"/>
      <c r="S335" s="147"/>
      <c r="T335" s="147"/>
      <c r="U335" s="147"/>
      <c r="V335" s="147"/>
      <c r="W335" s="148"/>
      <c r="X335" s="147"/>
      <c r="Y335" s="147"/>
      <c r="Z335" s="147"/>
      <c r="AA335" s="147"/>
      <c r="AB335" s="147"/>
      <c r="AC335" s="147"/>
      <c r="AD335" s="147"/>
      <c r="AE335" s="147"/>
      <c r="AF335" s="147"/>
      <c r="AG335" s="147"/>
      <c r="AH335" s="147"/>
      <c r="AI335" s="147"/>
      <c r="AJ335" s="147"/>
      <c r="AK335" s="147"/>
      <c r="AL335" s="147"/>
      <c r="AM335" s="147"/>
      <c r="AN335" s="147"/>
    </row>
    <row r="336" spans="1:40" s="54" customFormat="1" ht="32.5">
      <c r="A336" s="53"/>
      <c r="P336" s="129"/>
      <c r="Q336" s="129"/>
      <c r="R336" s="147"/>
      <c r="S336" s="147"/>
      <c r="T336" s="147"/>
      <c r="U336" s="147"/>
      <c r="V336" s="147"/>
      <c r="W336" s="148"/>
      <c r="X336" s="147"/>
      <c r="Y336" s="147"/>
      <c r="Z336" s="147"/>
      <c r="AA336" s="147"/>
      <c r="AB336" s="147"/>
      <c r="AC336" s="147"/>
      <c r="AD336" s="147"/>
      <c r="AE336" s="147"/>
      <c r="AF336" s="147"/>
      <c r="AG336" s="147"/>
      <c r="AH336" s="147"/>
      <c r="AI336" s="147"/>
      <c r="AJ336" s="147"/>
      <c r="AK336" s="147"/>
      <c r="AL336" s="147"/>
      <c r="AM336" s="147"/>
      <c r="AN336" s="147"/>
    </row>
    <row r="337" spans="1:40" s="54" customFormat="1" ht="32.5">
      <c r="A337" s="53"/>
      <c r="P337" s="129"/>
      <c r="Q337" s="129"/>
      <c r="R337" s="147"/>
      <c r="S337" s="147"/>
      <c r="T337" s="147"/>
      <c r="U337" s="147"/>
      <c r="V337" s="147"/>
      <c r="W337" s="148"/>
      <c r="X337" s="147"/>
      <c r="Y337" s="147"/>
      <c r="Z337" s="147"/>
      <c r="AA337" s="147"/>
      <c r="AB337" s="147"/>
      <c r="AC337" s="147"/>
      <c r="AD337" s="147"/>
      <c r="AE337" s="147"/>
      <c r="AF337" s="147"/>
      <c r="AG337" s="147"/>
      <c r="AH337" s="147"/>
      <c r="AI337" s="147"/>
      <c r="AJ337" s="147"/>
      <c r="AK337" s="147"/>
      <c r="AL337" s="147"/>
      <c r="AM337" s="147"/>
      <c r="AN337" s="147"/>
    </row>
    <row r="338" spans="1:40" s="54" customFormat="1" ht="32.5">
      <c r="A338" s="53"/>
      <c r="P338" s="129"/>
      <c r="Q338" s="129"/>
      <c r="R338" s="147"/>
      <c r="S338" s="147"/>
      <c r="T338" s="147"/>
      <c r="U338" s="147"/>
      <c r="V338" s="147"/>
      <c r="W338" s="148"/>
      <c r="X338" s="147"/>
      <c r="Y338" s="147"/>
      <c r="Z338" s="147"/>
      <c r="AA338" s="147"/>
      <c r="AB338" s="147"/>
      <c r="AC338" s="147"/>
      <c r="AD338" s="147"/>
      <c r="AE338" s="147"/>
      <c r="AF338" s="147"/>
      <c r="AG338" s="147"/>
      <c r="AH338" s="147"/>
      <c r="AI338" s="147"/>
      <c r="AJ338" s="147"/>
      <c r="AK338" s="147"/>
      <c r="AL338" s="147"/>
      <c r="AM338" s="147"/>
      <c r="AN338" s="147"/>
    </row>
    <row r="339" spans="1:40" s="54" customFormat="1" ht="32.5">
      <c r="A339" s="53"/>
      <c r="P339" s="129"/>
      <c r="Q339" s="129"/>
      <c r="R339" s="147"/>
      <c r="S339" s="147"/>
      <c r="T339" s="147"/>
      <c r="U339" s="147"/>
      <c r="V339" s="147"/>
      <c r="W339" s="148"/>
      <c r="X339" s="147"/>
      <c r="Y339" s="147"/>
      <c r="Z339" s="147"/>
      <c r="AA339" s="147"/>
      <c r="AB339" s="147"/>
      <c r="AC339" s="147"/>
      <c r="AD339" s="147"/>
      <c r="AE339" s="147"/>
      <c r="AF339" s="147"/>
      <c r="AG339" s="147"/>
      <c r="AH339" s="147"/>
      <c r="AI339" s="147"/>
      <c r="AJ339" s="147"/>
      <c r="AK339" s="147"/>
      <c r="AL339" s="147"/>
      <c r="AM339" s="147"/>
      <c r="AN339" s="147"/>
    </row>
    <row r="340" spans="1:40" s="54" customFormat="1" ht="32.5">
      <c r="A340" s="53"/>
      <c r="P340" s="129"/>
      <c r="Q340" s="129"/>
      <c r="R340" s="147"/>
      <c r="S340" s="147"/>
      <c r="T340" s="147"/>
      <c r="U340" s="147"/>
      <c r="V340" s="147"/>
      <c r="W340" s="148"/>
      <c r="X340" s="147"/>
      <c r="Y340" s="147"/>
      <c r="Z340" s="147"/>
      <c r="AA340" s="147"/>
      <c r="AB340" s="147"/>
      <c r="AC340" s="147"/>
      <c r="AD340" s="147"/>
      <c r="AE340" s="147"/>
      <c r="AF340" s="147"/>
      <c r="AG340" s="147"/>
      <c r="AH340" s="147"/>
      <c r="AI340" s="147"/>
      <c r="AJ340" s="147"/>
      <c r="AK340" s="147"/>
      <c r="AL340" s="147"/>
      <c r="AM340" s="147"/>
      <c r="AN340" s="147"/>
    </row>
    <row r="341" spans="1:40" s="54" customFormat="1" ht="32.5">
      <c r="A341" s="53"/>
      <c r="P341" s="129"/>
      <c r="Q341" s="129"/>
      <c r="R341" s="147"/>
      <c r="S341" s="147"/>
      <c r="T341" s="147"/>
      <c r="U341" s="147"/>
      <c r="V341" s="147"/>
      <c r="W341" s="148"/>
      <c r="X341" s="147"/>
      <c r="Y341" s="147"/>
      <c r="Z341" s="147"/>
      <c r="AA341" s="147"/>
      <c r="AB341" s="147"/>
      <c r="AC341" s="147"/>
      <c r="AD341" s="147"/>
      <c r="AE341" s="147"/>
      <c r="AF341" s="147"/>
      <c r="AG341" s="147"/>
      <c r="AH341" s="147"/>
      <c r="AI341" s="147"/>
      <c r="AJ341" s="147"/>
      <c r="AK341" s="147"/>
      <c r="AL341" s="147"/>
      <c r="AM341" s="147"/>
      <c r="AN341" s="147"/>
    </row>
    <row r="342" spans="1:40" s="54" customFormat="1" ht="32.5">
      <c r="A342" s="53"/>
      <c r="P342" s="129"/>
      <c r="Q342" s="129"/>
      <c r="R342" s="147"/>
      <c r="S342" s="147"/>
      <c r="T342" s="147"/>
      <c r="U342" s="147"/>
      <c r="V342" s="147"/>
      <c r="W342" s="148"/>
      <c r="X342" s="147"/>
      <c r="Y342" s="147"/>
      <c r="Z342" s="147"/>
      <c r="AA342" s="147"/>
      <c r="AB342" s="147"/>
      <c r="AC342" s="147"/>
      <c r="AD342" s="147"/>
      <c r="AE342" s="147"/>
      <c r="AF342" s="147"/>
      <c r="AG342" s="147"/>
      <c r="AH342" s="147"/>
      <c r="AI342" s="147"/>
      <c r="AJ342" s="147"/>
      <c r="AK342" s="147"/>
      <c r="AL342" s="147"/>
      <c r="AM342" s="147"/>
      <c r="AN342" s="147"/>
    </row>
    <row r="343" spans="1:40" s="54" customFormat="1" ht="32.5">
      <c r="A343" s="53"/>
      <c r="P343" s="129"/>
      <c r="Q343" s="129"/>
      <c r="R343" s="147"/>
      <c r="S343" s="147"/>
      <c r="T343" s="147"/>
      <c r="U343" s="147"/>
      <c r="V343" s="147"/>
      <c r="W343" s="148"/>
      <c r="X343" s="147"/>
      <c r="Y343" s="147"/>
      <c r="Z343" s="147"/>
      <c r="AA343" s="147"/>
      <c r="AB343" s="147"/>
      <c r="AC343" s="147"/>
      <c r="AD343" s="147"/>
      <c r="AE343" s="147"/>
      <c r="AF343" s="147"/>
      <c r="AG343" s="147"/>
      <c r="AH343" s="147"/>
      <c r="AI343" s="147"/>
      <c r="AJ343" s="147"/>
      <c r="AK343" s="147"/>
      <c r="AL343" s="147"/>
      <c r="AM343" s="147"/>
      <c r="AN343" s="147"/>
    </row>
    <row r="344" spans="1:40" s="54" customFormat="1" ht="32.5">
      <c r="A344" s="53"/>
      <c r="P344" s="129"/>
      <c r="Q344" s="129"/>
      <c r="R344" s="147"/>
      <c r="S344" s="147"/>
      <c r="T344" s="147"/>
      <c r="U344" s="147"/>
      <c r="V344" s="147"/>
      <c r="W344" s="148"/>
      <c r="X344" s="147"/>
      <c r="Y344" s="147"/>
      <c r="Z344" s="147"/>
      <c r="AA344" s="147"/>
      <c r="AB344" s="147"/>
      <c r="AC344" s="147"/>
      <c r="AD344" s="147"/>
      <c r="AE344" s="147"/>
      <c r="AF344" s="147"/>
      <c r="AG344" s="147"/>
      <c r="AH344" s="147"/>
      <c r="AI344" s="147"/>
      <c r="AJ344" s="147"/>
      <c r="AK344" s="147"/>
      <c r="AL344" s="147"/>
      <c r="AM344" s="147"/>
      <c r="AN344" s="147"/>
    </row>
    <row r="345" spans="1:40" s="54" customFormat="1" ht="32.5">
      <c r="A345" s="53"/>
      <c r="P345" s="129"/>
      <c r="Q345" s="129"/>
      <c r="R345" s="147"/>
      <c r="S345" s="147"/>
      <c r="T345" s="147"/>
      <c r="U345" s="147"/>
      <c r="V345" s="147"/>
      <c r="W345" s="148"/>
      <c r="X345" s="147"/>
      <c r="Y345" s="147"/>
      <c r="Z345" s="147"/>
      <c r="AA345" s="147"/>
      <c r="AB345" s="147"/>
      <c r="AC345" s="147"/>
      <c r="AD345" s="147"/>
      <c r="AE345" s="147"/>
      <c r="AF345" s="147"/>
      <c r="AG345" s="147"/>
      <c r="AH345" s="147"/>
      <c r="AI345" s="147"/>
      <c r="AJ345" s="147"/>
      <c r="AK345" s="147"/>
      <c r="AL345" s="147"/>
      <c r="AM345" s="147"/>
      <c r="AN345" s="147"/>
    </row>
    <row r="346" spans="1:40" s="54" customFormat="1" ht="32.5">
      <c r="A346" s="53"/>
      <c r="P346" s="129"/>
      <c r="Q346" s="129"/>
      <c r="R346" s="147"/>
      <c r="S346" s="147"/>
      <c r="T346" s="147"/>
      <c r="U346" s="147"/>
      <c r="V346" s="147"/>
      <c r="W346" s="148"/>
      <c r="X346" s="147"/>
      <c r="Y346" s="147"/>
      <c r="Z346" s="147"/>
      <c r="AA346" s="147"/>
      <c r="AB346" s="147"/>
      <c r="AC346" s="147"/>
      <c r="AD346" s="147"/>
      <c r="AE346" s="147"/>
      <c r="AF346" s="147"/>
      <c r="AG346" s="147"/>
      <c r="AH346" s="147"/>
      <c r="AI346" s="147"/>
      <c r="AJ346" s="147"/>
      <c r="AK346" s="147"/>
      <c r="AL346" s="147"/>
      <c r="AM346" s="147"/>
      <c r="AN346" s="147"/>
    </row>
    <row r="347" spans="1:40" s="54" customFormat="1" ht="32.5">
      <c r="A347" s="53"/>
      <c r="P347" s="129"/>
      <c r="Q347" s="129"/>
      <c r="R347" s="147"/>
      <c r="S347" s="147"/>
      <c r="T347" s="147"/>
      <c r="U347" s="147"/>
      <c r="V347" s="147"/>
      <c r="W347" s="148"/>
      <c r="X347" s="147"/>
      <c r="Y347" s="147"/>
      <c r="Z347" s="147"/>
      <c r="AA347" s="147"/>
      <c r="AB347" s="147"/>
      <c r="AC347" s="147"/>
      <c r="AD347" s="147"/>
      <c r="AE347" s="147"/>
      <c r="AF347" s="147"/>
      <c r="AG347" s="147"/>
      <c r="AH347" s="147"/>
      <c r="AI347" s="147"/>
      <c r="AJ347" s="147"/>
      <c r="AK347" s="147"/>
      <c r="AL347" s="147"/>
      <c r="AM347" s="147"/>
      <c r="AN347" s="147"/>
    </row>
    <row r="348" spans="1:40" s="54" customFormat="1" ht="32.5">
      <c r="A348" s="53"/>
      <c r="P348" s="129"/>
      <c r="Q348" s="129"/>
      <c r="R348" s="147"/>
      <c r="S348" s="147"/>
      <c r="T348" s="147"/>
      <c r="U348" s="147"/>
      <c r="V348" s="147"/>
      <c r="W348" s="148"/>
      <c r="X348" s="147"/>
      <c r="Y348" s="147"/>
      <c r="Z348" s="147"/>
      <c r="AA348" s="147"/>
      <c r="AB348" s="147"/>
      <c r="AC348" s="147"/>
      <c r="AD348" s="147"/>
      <c r="AE348" s="147"/>
      <c r="AF348" s="147"/>
      <c r="AG348" s="147"/>
      <c r="AH348" s="147"/>
      <c r="AI348" s="147"/>
      <c r="AJ348" s="147"/>
      <c r="AK348" s="147"/>
      <c r="AL348" s="147"/>
      <c r="AM348" s="147"/>
      <c r="AN348" s="147"/>
    </row>
    <row r="349" spans="1:40" s="54" customFormat="1" ht="32.5">
      <c r="A349" s="53"/>
      <c r="P349" s="129"/>
      <c r="Q349" s="129"/>
      <c r="R349" s="147"/>
      <c r="S349" s="147"/>
      <c r="T349" s="147"/>
      <c r="U349" s="147"/>
      <c r="V349" s="147"/>
      <c r="W349" s="148"/>
      <c r="X349" s="147"/>
      <c r="Y349" s="147"/>
      <c r="Z349" s="147"/>
      <c r="AA349" s="147"/>
      <c r="AB349" s="147"/>
      <c r="AC349" s="147"/>
      <c r="AD349" s="147"/>
      <c r="AE349" s="147"/>
      <c r="AF349" s="147"/>
      <c r="AG349" s="147"/>
      <c r="AH349" s="147"/>
      <c r="AI349" s="147"/>
      <c r="AJ349" s="147"/>
      <c r="AK349" s="147"/>
      <c r="AL349" s="147"/>
      <c r="AM349" s="147"/>
      <c r="AN349" s="147"/>
    </row>
    <row r="350" spans="1:40" s="54" customFormat="1" ht="32.5">
      <c r="A350" s="53"/>
      <c r="P350" s="129"/>
      <c r="Q350" s="129"/>
      <c r="R350" s="147"/>
      <c r="S350" s="147"/>
      <c r="T350" s="147"/>
      <c r="U350" s="147"/>
      <c r="V350" s="147"/>
      <c r="W350" s="148"/>
      <c r="X350" s="147"/>
      <c r="Y350" s="147"/>
      <c r="Z350" s="147"/>
      <c r="AA350" s="147"/>
      <c r="AB350" s="147"/>
      <c r="AC350" s="147"/>
      <c r="AD350" s="147"/>
      <c r="AE350" s="147"/>
      <c r="AF350" s="147"/>
      <c r="AG350" s="147"/>
      <c r="AH350" s="147"/>
      <c r="AI350" s="147"/>
      <c r="AJ350" s="147"/>
      <c r="AK350" s="147"/>
      <c r="AL350" s="147"/>
      <c r="AM350" s="147"/>
      <c r="AN350" s="147"/>
    </row>
    <row r="351" spans="1:40" s="54" customFormat="1" ht="32.5">
      <c r="A351" s="53"/>
      <c r="P351" s="129"/>
      <c r="Q351" s="129"/>
      <c r="R351" s="147"/>
      <c r="S351" s="147"/>
      <c r="T351" s="147"/>
      <c r="U351" s="147"/>
      <c r="V351" s="147"/>
      <c r="W351" s="148"/>
      <c r="X351" s="147"/>
      <c r="Y351" s="147"/>
      <c r="Z351" s="147"/>
      <c r="AA351" s="147"/>
      <c r="AB351" s="147"/>
      <c r="AC351" s="147"/>
      <c r="AD351" s="147"/>
      <c r="AE351" s="147"/>
      <c r="AF351" s="147"/>
      <c r="AG351" s="147"/>
      <c r="AH351" s="147"/>
      <c r="AI351" s="147"/>
      <c r="AJ351" s="147"/>
      <c r="AK351" s="147"/>
      <c r="AL351" s="147"/>
      <c r="AM351" s="147"/>
      <c r="AN351" s="147"/>
    </row>
    <row r="352" spans="1:40" s="54" customFormat="1" ht="32.5">
      <c r="A352" s="53"/>
      <c r="P352" s="129"/>
      <c r="Q352" s="129"/>
      <c r="R352" s="147"/>
      <c r="S352" s="147"/>
      <c r="T352" s="147"/>
      <c r="U352" s="147"/>
      <c r="V352" s="147"/>
      <c r="W352" s="148"/>
      <c r="X352" s="147"/>
      <c r="Y352" s="147"/>
      <c r="Z352" s="147"/>
      <c r="AA352" s="147"/>
      <c r="AB352" s="147"/>
      <c r="AC352" s="147"/>
      <c r="AD352" s="147"/>
      <c r="AE352" s="147"/>
      <c r="AF352" s="147"/>
      <c r="AG352" s="147"/>
      <c r="AH352" s="147"/>
      <c r="AI352" s="147"/>
      <c r="AJ352" s="147"/>
      <c r="AK352" s="147"/>
      <c r="AL352" s="147"/>
      <c r="AM352" s="147"/>
      <c r="AN352" s="147"/>
    </row>
    <row r="353" spans="1:40" s="54" customFormat="1" ht="32.5">
      <c r="A353" s="53"/>
      <c r="P353" s="129"/>
      <c r="Q353" s="129"/>
      <c r="R353" s="147"/>
      <c r="S353" s="147"/>
      <c r="T353" s="147"/>
      <c r="U353" s="147"/>
      <c r="V353" s="147"/>
      <c r="W353" s="148"/>
      <c r="X353" s="147"/>
      <c r="Y353" s="147"/>
      <c r="Z353" s="147"/>
      <c r="AA353" s="147"/>
      <c r="AB353" s="147"/>
      <c r="AC353" s="147"/>
      <c r="AD353" s="147"/>
      <c r="AE353" s="147"/>
      <c r="AF353" s="147"/>
      <c r="AG353" s="147"/>
      <c r="AH353" s="147"/>
      <c r="AI353" s="147"/>
      <c r="AJ353" s="147"/>
      <c r="AK353" s="147"/>
      <c r="AL353" s="147"/>
      <c r="AM353" s="147"/>
      <c r="AN353" s="147"/>
    </row>
    <row r="354" spans="1:40" s="54" customFormat="1" ht="32.5">
      <c r="A354" s="53"/>
      <c r="P354" s="129"/>
      <c r="Q354" s="129"/>
      <c r="R354" s="147"/>
      <c r="S354" s="147"/>
      <c r="T354" s="147"/>
      <c r="U354" s="147"/>
      <c r="V354" s="147"/>
      <c r="W354" s="148"/>
      <c r="X354" s="147"/>
      <c r="Y354" s="147"/>
      <c r="Z354" s="147"/>
      <c r="AA354" s="147"/>
      <c r="AB354" s="147"/>
      <c r="AC354" s="147"/>
      <c r="AD354" s="147"/>
      <c r="AE354" s="147"/>
      <c r="AF354" s="147"/>
      <c r="AG354" s="147"/>
      <c r="AH354" s="147"/>
      <c r="AI354" s="147"/>
      <c r="AJ354" s="147"/>
      <c r="AK354" s="147"/>
      <c r="AL354" s="147"/>
      <c r="AM354" s="147"/>
      <c r="AN354" s="147"/>
    </row>
    <row r="355" spans="1:40" s="54" customFormat="1" ht="32.5">
      <c r="A355" s="53"/>
      <c r="P355" s="129"/>
      <c r="Q355" s="129"/>
      <c r="R355" s="147"/>
      <c r="S355" s="147"/>
      <c r="T355" s="147"/>
      <c r="U355" s="147"/>
      <c r="V355" s="147"/>
      <c r="W355" s="148"/>
      <c r="X355" s="147"/>
      <c r="Y355" s="147"/>
      <c r="Z355" s="147"/>
      <c r="AA355" s="147"/>
      <c r="AB355" s="147"/>
      <c r="AC355" s="147"/>
      <c r="AD355" s="147"/>
      <c r="AE355" s="147"/>
      <c r="AF355" s="147"/>
      <c r="AG355" s="147"/>
      <c r="AH355" s="147"/>
      <c r="AI355" s="147"/>
      <c r="AJ355" s="147"/>
      <c r="AK355" s="147"/>
      <c r="AL355" s="147"/>
      <c r="AM355" s="147"/>
      <c r="AN355" s="147"/>
    </row>
    <row r="356" spans="1:40" s="54" customFormat="1" ht="32.5">
      <c r="A356" s="53"/>
      <c r="P356" s="129"/>
      <c r="Q356" s="129"/>
      <c r="R356" s="147"/>
      <c r="S356" s="147"/>
      <c r="T356" s="147"/>
      <c r="U356" s="147"/>
      <c r="V356" s="147"/>
      <c r="W356" s="148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</row>
    <row r="357" spans="1:40" s="54" customFormat="1" ht="32.5">
      <c r="A357" s="53"/>
      <c r="P357" s="129"/>
      <c r="Q357" s="129"/>
      <c r="R357" s="147"/>
      <c r="S357" s="147"/>
      <c r="T357" s="147"/>
      <c r="U357" s="147"/>
      <c r="V357" s="147"/>
      <c r="W357" s="148"/>
      <c r="X357" s="147"/>
      <c r="Y357" s="147"/>
      <c r="Z357" s="147"/>
      <c r="AA357" s="147"/>
      <c r="AB357" s="147"/>
      <c r="AC357" s="147"/>
      <c r="AD357" s="147"/>
      <c r="AE357" s="147"/>
      <c r="AF357" s="147"/>
      <c r="AG357" s="147"/>
      <c r="AH357" s="147"/>
      <c r="AI357" s="147"/>
      <c r="AJ357" s="147"/>
      <c r="AK357" s="147"/>
      <c r="AL357" s="147"/>
      <c r="AM357" s="147"/>
      <c r="AN357" s="147"/>
    </row>
    <row r="358" spans="1:40" s="54" customFormat="1" ht="32.5">
      <c r="A358" s="53"/>
      <c r="P358" s="129"/>
      <c r="Q358" s="129"/>
      <c r="R358" s="147"/>
      <c r="S358" s="147"/>
      <c r="T358" s="147"/>
      <c r="U358" s="147"/>
      <c r="V358" s="147"/>
      <c r="W358" s="148"/>
      <c r="X358" s="147"/>
      <c r="Y358" s="147"/>
      <c r="Z358" s="147"/>
      <c r="AA358" s="147"/>
      <c r="AB358" s="147"/>
      <c r="AC358" s="147"/>
      <c r="AD358" s="147"/>
      <c r="AE358" s="147"/>
      <c r="AF358" s="147"/>
      <c r="AG358" s="147"/>
      <c r="AH358" s="147"/>
      <c r="AI358" s="147"/>
      <c r="AJ358" s="147"/>
      <c r="AK358" s="147"/>
      <c r="AL358" s="147"/>
      <c r="AM358" s="147"/>
      <c r="AN358" s="147"/>
    </row>
    <row r="359" spans="1:40" s="54" customFormat="1" ht="32.5">
      <c r="A359" s="53"/>
      <c r="P359" s="129"/>
      <c r="Q359" s="129"/>
      <c r="R359" s="147"/>
      <c r="S359" s="147"/>
      <c r="T359" s="147"/>
      <c r="U359" s="147"/>
      <c r="V359" s="147"/>
      <c r="W359" s="148"/>
      <c r="X359" s="147"/>
      <c r="Y359" s="147"/>
      <c r="Z359" s="147"/>
      <c r="AA359" s="147"/>
      <c r="AB359" s="147"/>
      <c r="AC359" s="147"/>
      <c r="AD359" s="147"/>
      <c r="AE359" s="147"/>
      <c r="AF359" s="147"/>
      <c r="AG359" s="147"/>
      <c r="AH359" s="147"/>
      <c r="AI359" s="147"/>
      <c r="AJ359" s="147"/>
      <c r="AK359" s="147"/>
      <c r="AL359" s="147"/>
      <c r="AM359" s="147"/>
      <c r="AN359" s="147"/>
    </row>
    <row r="360" spans="1:40" s="54" customFormat="1" ht="32.5">
      <c r="A360" s="53"/>
      <c r="P360" s="129"/>
      <c r="Q360" s="129"/>
      <c r="R360" s="147"/>
      <c r="S360" s="147"/>
      <c r="T360" s="147"/>
      <c r="U360" s="147"/>
      <c r="V360" s="147"/>
      <c r="W360" s="148"/>
      <c r="X360" s="147"/>
      <c r="Y360" s="147"/>
      <c r="Z360" s="147"/>
      <c r="AA360" s="147"/>
      <c r="AB360" s="147"/>
      <c r="AC360" s="147"/>
      <c r="AD360" s="147"/>
      <c r="AE360" s="147"/>
      <c r="AF360" s="147"/>
      <c r="AG360" s="147"/>
      <c r="AH360" s="147"/>
      <c r="AI360" s="147"/>
      <c r="AJ360" s="147"/>
      <c r="AK360" s="147"/>
      <c r="AL360" s="147"/>
      <c r="AM360" s="147"/>
      <c r="AN360" s="147"/>
    </row>
    <row r="361" spans="1:40" s="54" customFormat="1" ht="32.5">
      <c r="A361" s="53"/>
      <c r="P361" s="129"/>
      <c r="Q361" s="129"/>
      <c r="R361" s="147"/>
      <c r="S361" s="147"/>
      <c r="T361" s="147"/>
      <c r="U361" s="147"/>
      <c r="V361" s="147"/>
      <c r="W361" s="148"/>
      <c r="X361" s="147"/>
      <c r="Y361" s="147"/>
      <c r="Z361" s="147"/>
      <c r="AA361" s="147"/>
      <c r="AB361" s="147"/>
      <c r="AC361" s="147"/>
      <c r="AD361" s="147"/>
      <c r="AE361" s="147"/>
      <c r="AF361" s="147"/>
      <c r="AG361" s="147"/>
      <c r="AH361" s="147"/>
      <c r="AI361" s="147"/>
      <c r="AJ361" s="147"/>
      <c r="AK361" s="147"/>
      <c r="AL361" s="147"/>
      <c r="AM361" s="147"/>
      <c r="AN361" s="147"/>
    </row>
    <row r="362" spans="1:40" s="54" customFormat="1" ht="32.5">
      <c r="A362" s="53"/>
      <c r="P362" s="129"/>
      <c r="Q362" s="129"/>
      <c r="R362" s="147"/>
      <c r="S362" s="147"/>
      <c r="T362" s="147"/>
      <c r="U362" s="147"/>
      <c r="V362" s="147"/>
      <c r="W362" s="148"/>
      <c r="X362" s="147"/>
      <c r="Y362" s="147"/>
      <c r="Z362" s="147"/>
      <c r="AA362" s="147"/>
      <c r="AB362" s="147"/>
      <c r="AC362" s="147"/>
      <c r="AD362" s="147"/>
      <c r="AE362" s="147"/>
      <c r="AF362" s="147"/>
      <c r="AG362" s="147"/>
      <c r="AH362" s="147"/>
      <c r="AI362" s="147"/>
      <c r="AJ362" s="147"/>
      <c r="AK362" s="147"/>
      <c r="AL362" s="147"/>
      <c r="AM362" s="147"/>
      <c r="AN362" s="147"/>
    </row>
    <row r="363" spans="1:40" s="54" customFormat="1" ht="32.5">
      <c r="A363" s="53"/>
      <c r="P363" s="129"/>
      <c r="Q363" s="129"/>
      <c r="R363" s="147"/>
      <c r="S363" s="147"/>
      <c r="T363" s="147"/>
      <c r="U363" s="147"/>
      <c r="V363" s="147"/>
      <c r="W363" s="148"/>
      <c r="X363" s="147"/>
      <c r="Y363" s="147"/>
      <c r="Z363" s="147"/>
      <c r="AA363" s="147"/>
      <c r="AB363" s="147"/>
      <c r="AC363" s="147"/>
      <c r="AD363" s="147"/>
      <c r="AE363" s="147"/>
      <c r="AF363" s="147"/>
      <c r="AG363" s="147"/>
      <c r="AH363" s="147"/>
      <c r="AI363" s="147"/>
      <c r="AJ363" s="147"/>
      <c r="AK363" s="147"/>
      <c r="AL363" s="147"/>
      <c r="AM363" s="147"/>
      <c r="AN363" s="147"/>
    </row>
    <row r="364" spans="1:40" s="54" customFormat="1" ht="32.5">
      <c r="A364" s="53"/>
      <c r="P364" s="129"/>
      <c r="Q364" s="129"/>
      <c r="R364" s="147"/>
      <c r="S364" s="147"/>
      <c r="T364" s="147"/>
      <c r="U364" s="147"/>
      <c r="V364" s="147"/>
      <c r="W364" s="148"/>
      <c r="X364" s="147"/>
      <c r="Y364" s="147"/>
      <c r="Z364" s="147"/>
      <c r="AA364" s="147"/>
      <c r="AB364" s="147"/>
      <c r="AC364" s="147"/>
      <c r="AD364" s="147"/>
      <c r="AE364" s="147"/>
      <c r="AF364" s="147"/>
      <c r="AG364" s="147"/>
      <c r="AH364" s="147"/>
      <c r="AI364" s="147"/>
      <c r="AJ364" s="147"/>
      <c r="AK364" s="147"/>
      <c r="AL364" s="147"/>
      <c r="AM364" s="147"/>
      <c r="AN364" s="147"/>
    </row>
    <row r="365" spans="1:40" s="54" customFormat="1" ht="32.5">
      <c r="A365" s="53"/>
      <c r="P365" s="129"/>
      <c r="Q365" s="129"/>
      <c r="R365" s="147"/>
      <c r="S365" s="147"/>
      <c r="T365" s="147"/>
      <c r="U365" s="147"/>
      <c r="V365" s="147"/>
      <c r="W365" s="148"/>
      <c r="X365" s="147"/>
      <c r="Y365" s="147"/>
      <c r="Z365" s="147"/>
      <c r="AA365" s="147"/>
      <c r="AB365" s="147"/>
      <c r="AC365" s="147"/>
      <c r="AD365" s="147"/>
      <c r="AE365" s="147"/>
      <c r="AF365" s="147"/>
      <c r="AG365" s="147"/>
      <c r="AH365" s="147"/>
      <c r="AI365" s="147"/>
      <c r="AJ365" s="147"/>
      <c r="AK365" s="147"/>
      <c r="AL365" s="147"/>
      <c r="AM365" s="147"/>
      <c r="AN365" s="147"/>
    </row>
    <row r="366" spans="1:40" s="54" customFormat="1" ht="32.5">
      <c r="A366" s="53"/>
      <c r="P366" s="129"/>
      <c r="Q366" s="129"/>
      <c r="R366" s="147"/>
      <c r="S366" s="147"/>
      <c r="T366" s="147"/>
      <c r="U366" s="147"/>
      <c r="V366" s="147"/>
      <c r="W366" s="148"/>
      <c r="X366" s="147"/>
      <c r="Y366" s="147"/>
      <c r="Z366" s="147"/>
      <c r="AA366" s="147"/>
      <c r="AB366" s="147"/>
      <c r="AC366" s="147"/>
      <c r="AD366" s="147"/>
      <c r="AE366" s="147"/>
      <c r="AF366" s="147"/>
      <c r="AG366" s="147"/>
      <c r="AH366" s="147"/>
      <c r="AI366" s="147"/>
      <c r="AJ366" s="147"/>
      <c r="AK366" s="147"/>
      <c r="AL366" s="147"/>
      <c r="AM366" s="147"/>
      <c r="AN366" s="147"/>
    </row>
    <row r="367" spans="1:40" s="54" customFormat="1" ht="32.5">
      <c r="A367" s="53"/>
      <c r="P367" s="129"/>
      <c r="Q367" s="129"/>
      <c r="R367" s="147"/>
      <c r="S367" s="147"/>
      <c r="T367" s="147"/>
      <c r="U367" s="147"/>
      <c r="V367" s="147"/>
      <c r="W367" s="148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147"/>
      <c r="AH367" s="147"/>
      <c r="AI367" s="147"/>
      <c r="AJ367" s="147"/>
      <c r="AK367" s="147"/>
      <c r="AL367" s="147"/>
      <c r="AM367" s="147"/>
      <c r="AN367" s="147"/>
    </row>
    <row r="368" spans="1:40" s="54" customFormat="1" ht="32.5">
      <c r="A368" s="53"/>
      <c r="P368" s="129"/>
      <c r="Q368" s="129"/>
      <c r="R368" s="147"/>
      <c r="S368" s="147"/>
      <c r="T368" s="147"/>
      <c r="U368" s="147"/>
      <c r="V368" s="147"/>
      <c r="W368" s="148"/>
      <c r="X368" s="147"/>
      <c r="Y368" s="147"/>
      <c r="Z368" s="147"/>
      <c r="AA368" s="147"/>
      <c r="AB368" s="147"/>
      <c r="AC368" s="147"/>
      <c r="AD368" s="147"/>
      <c r="AE368" s="147"/>
      <c r="AF368" s="147"/>
      <c r="AG368" s="147"/>
      <c r="AH368" s="147"/>
      <c r="AI368" s="147"/>
      <c r="AJ368" s="147"/>
      <c r="AK368" s="147"/>
      <c r="AL368" s="147"/>
      <c r="AM368" s="147"/>
      <c r="AN368" s="147"/>
    </row>
    <row r="369" spans="1:40" s="54" customFormat="1" ht="32.5">
      <c r="A369" s="53"/>
      <c r="P369" s="129"/>
      <c r="Q369" s="129"/>
      <c r="R369" s="147"/>
      <c r="S369" s="147"/>
      <c r="T369" s="147"/>
      <c r="U369" s="147"/>
      <c r="V369" s="147"/>
      <c r="W369" s="148"/>
      <c r="X369" s="147"/>
      <c r="Y369" s="147"/>
      <c r="Z369" s="147"/>
      <c r="AA369" s="147"/>
      <c r="AB369" s="147"/>
      <c r="AC369" s="147"/>
      <c r="AD369" s="147"/>
      <c r="AE369" s="147"/>
      <c r="AF369" s="147"/>
      <c r="AG369" s="147"/>
      <c r="AH369" s="147"/>
      <c r="AI369" s="147"/>
      <c r="AJ369" s="147"/>
      <c r="AK369" s="147"/>
      <c r="AL369" s="147"/>
      <c r="AM369" s="147"/>
      <c r="AN369" s="147"/>
    </row>
    <row r="370" spans="1:40" s="54" customFormat="1" ht="32.5">
      <c r="A370" s="53"/>
      <c r="P370" s="129"/>
      <c r="Q370" s="129"/>
      <c r="R370" s="147"/>
      <c r="S370" s="147"/>
      <c r="T370" s="147"/>
      <c r="U370" s="147"/>
      <c r="V370" s="147"/>
      <c r="W370" s="148"/>
      <c r="X370" s="147"/>
      <c r="Y370" s="147"/>
      <c r="Z370" s="147"/>
      <c r="AA370" s="147"/>
      <c r="AB370" s="147"/>
      <c r="AC370" s="147"/>
      <c r="AD370" s="147"/>
      <c r="AE370" s="147"/>
      <c r="AF370" s="147"/>
      <c r="AG370" s="147"/>
      <c r="AH370" s="147"/>
      <c r="AI370" s="147"/>
      <c r="AJ370" s="147"/>
      <c r="AK370" s="147"/>
      <c r="AL370" s="147"/>
      <c r="AM370" s="147"/>
      <c r="AN370" s="147"/>
    </row>
    <row r="371" spans="1:40" s="54" customFormat="1" ht="32.5">
      <c r="A371" s="53"/>
      <c r="P371" s="129"/>
      <c r="Q371" s="129"/>
      <c r="R371" s="147"/>
      <c r="S371" s="147"/>
      <c r="T371" s="147"/>
      <c r="U371" s="147"/>
      <c r="V371" s="147"/>
      <c r="W371" s="148"/>
      <c r="X371" s="147"/>
      <c r="Y371" s="147"/>
      <c r="Z371" s="147"/>
      <c r="AA371" s="147"/>
      <c r="AB371" s="147"/>
      <c r="AC371" s="147"/>
      <c r="AD371" s="147"/>
      <c r="AE371" s="147"/>
      <c r="AF371" s="147"/>
      <c r="AG371" s="147"/>
      <c r="AH371" s="147"/>
      <c r="AI371" s="147"/>
      <c r="AJ371" s="147"/>
      <c r="AK371" s="147"/>
      <c r="AL371" s="147"/>
      <c r="AM371" s="147"/>
      <c r="AN371" s="147"/>
    </row>
    <row r="372" spans="1:40" s="54" customFormat="1" ht="32.5">
      <c r="A372" s="53"/>
      <c r="P372" s="129"/>
      <c r="Q372" s="129"/>
      <c r="R372" s="147"/>
      <c r="S372" s="147"/>
      <c r="T372" s="147"/>
      <c r="U372" s="147"/>
      <c r="V372" s="147"/>
      <c r="W372" s="148"/>
      <c r="X372" s="147"/>
      <c r="Y372" s="147"/>
      <c r="Z372" s="147"/>
      <c r="AA372" s="147"/>
      <c r="AB372" s="147"/>
      <c r="AC372" s="147"/>
      <c r="AD372" s="147"/>
      <c r="AE372" s="147"/>
      <c r="AF372" s="147"/>
      <c r="AG372" s="147"/>
      <c r="AH372" s="147"/>
      <c r="AI372" s="147"/>
      <c r="AJ372" s="147"/>
      <c r="AK372" s="147"/>
      <c r="AL372" s="147"/>
      <c r="AM372" s="147"/>
      <c r="AN372" s="147"/>
    </row>
    <row r="373" spans="1:40" s="54" customFormat="1" ht="32.5">
      <c r="A373" s="53"/>
      <c r="P373" s="129"/>
      <c r="Q373" s="129"/>
      <c r="R373" s="147"/>
      <c r="S373" s="147"/>
      <c r="T373" s="147"/>
      <c r="U373" s="147"/>
      <c r="V373" s="147"/>
      <c r="W373" s="148"/>
      <c r="X373" s="147"/>
      <c r="Y373" s="147"/>
      <c r="Z373" s="147"/>
      <c r="AA373" s="147"/>
      <c r="AB373" s="147"/>
      <c r="AC373" s="147"/>
      <c r="AD373" s="147"/>
      <c r="AE373" s="147"/>
      <c r="AF373" s="147"/>
      <c r="AG373" s="147"/>
      <c r="AH373" s="147"/>
      <c r="AI373" s="147"/>
      <c r="AJ373" s="147"/>
      <c r="AK373" s="147"/>
      <c r="AL373" s="147"/>
      <c r="AM373" s="147"/>
      <c r="AN373" s="147"/>
    </row>
    <row r="374" spans="1:40" s="54" customFormat="1" ht="32.5">
      <c r="A374" s="53"/>
      <c r="P374" s="129"/>
      <c r="Q374" s="129"/>
      <c r="R374" s="147"/>
      <c r="S374" s="147"/>
      <c r="T374" s="147"/>
      <c r="U374" s="147"/>
      <c r="V374" s="147"/>
      <c r="W374" s="148"/>
      <c r="X374" s="147"/>
      <c r="Y374" s="147"/>
      <c r="Z374" s="147"/>
      <c r="AA374" s="147"/>
      <c r="AB374" s="147"/>
      <c r="AC374" s="147"/>
      <c r="AD374" s="147"/>
      <c r="AE374" s="147"/>
      <c r="AF374" s="147"/>
      <c r="AG374" s="147"/>
      <c r="AH374" s="147"/>
      <c r="AI374" s="147"/>
      <c r="AJ374" s="147"/>
      <c r="AK374" s="147"/>
      <c r="AL374" s="147"/>
      <c r="AM374" s="147"/>
      <c r="AN374" s="147"/>
    </row>
    <row r="375" spans="1:40" s="54" customFormat="1" ht="32.5">
      <c r="A375" s="53"/>
      <c r="P375" s="129"/>
      <c r="Q375" s="129"/>
      <c r="R375" s="147"/>
      <c r="S375" s="147"/>
      <c r="T375" s="147"/>
      <c r="U375" s="147"/>
      <c r="V375" s="147"/>
      <c r="W375" s="148"/>
      <c r="X375" s="147"/>
      <c r="Y375" s="147"/>
      <c r="Z375" s="147"/>
      <c r="AA375" s="147"/>
      <c r="AB375" s="147"/>
      <c r="AC375" s="147"/>
      <c r="AD375" s="147"/>
      <c r="AE375" s="147"/>
      <c r="AF375" s="147"/>
      <c r="AG375" s="147"/>
      <c r="AH375" s="147"/>
      <c r="AI375" s="147"/>
      <c r="AJ375" s="147"/>
      <c r="AK375" s="147"/>
      <c r="AL375" s="147"/>
      <c r="AM375" s="147"/>
      <c r="AN375" s="147"/>
    </row>
    <row r="376" spans="1:40" s="54" customFormat="1" ht="32.5">
      <c r="A376" s="53"/>
      <c r="P376" s="129"/>
      <c r="Q376" s="129"/>
      <c r="R376" s="147"/>
      <c r="S376" s="147"/>
      <c r="T376" s="147"/>
      <c r="U376" s="147"/>
      <c r="V376" s="147"/>
      <c r="W376" s="148"/>
      <c r="X376" s="147"/>
      <c r="Y376" s="147"/>
      <c r="Z376" s="147"/>
      <c r="AA376" s="147"/>
      <c r="AB376" s="147"/>
      <c r="AC376" s="147"/>
      <c r="AD376" s="147"/>
      <c r="AE376" s="147"/>
      <c r="AF376" s="147"/>
      <c r="AG376" s="147"/>
      <c r="AH376" s="147"/>
      <c r="AI376" s="147"/>
      <c r="AJ376" s="147"/>
      <c r="AK376" s="147"/>
      <c r="AL376" s="147"/>
      <c r="AM376" s="147"/>
      <c r="AN376" s="147"/>
    </row>
    <row r="377" spans="1:40" s="54" customFormat="1" ht="32.5">
      <c r="A377" s="53"/>
      <c r="P377" s="129"/>
      <c r="Q377" s="129"/>
      <c r="R377" s="147"/>
      <c r="S377" s="147"/>
      <c r="T377" s="147"/>
      <c r="U377" s="147"/>
      <c r="V377" s="147"/>
      <c r="W377" s="148"/>
      <c r="X377" s="147"/>
      <c r="Y377" s="147"/>
      <c r="Z377" s="147"/>
      <c r="AA377" s="147"/>
      <c r="AB377" s="147"/>
      <c r="AC377" s="147"/>
      <c r="AD377" s="147"/>
      <c r="AE377" s="147"/>
      <c r="AF377" s="147"/>
      <c r="AG377" s="147"/>
      <c r="AH377" s="147"/>
      <c r="AI377" s="147"/>
      <c r="AJ377" s="147"/>
      <c r="AK377" s="147"/>
      <c r="AL377" s="147"/>
      <c r="AM377" s="147"/>
      <c r="AN377" s="147"/>
    </row>
    <row r="378" spans="1:40" s="54" customFormat="1" ht="32.5">
      <c r="A378" s="53"/>
      <c r="P378" s="129"/>
      <c r="Q378" s="129"/>
      <c r="R378" s="147"/>
      <c r="S378" s="147"/>
      <c r="T378" s="147"/>
      <c r="U378" s="147"/>
      <c r="V378" s="147"/>
      <c r="W378" s="148"/>
      <c r="X378" s="147"/>
      <c r="Y378" s="147"/>
      <c r="Z378" s="147"/>
      <c r="AA378" s="147"/>
      <c r="AB378" s="147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</row>
    <row r="379" spans="1:40" s="54" customFormat="1" ht="32.5">
      <c r="A379" s="53"/>
      <c r="P379" s="129"/>
      <c r="Q379" s="129"/>
      <c r="R379" s="147"/>
      <c r="S379" s="147"/>
      <c r="T379" s="147"/>
      <c r="U379" s="147"/>
      <c r="V379" s="147"/>
      <c r="W379" s="148"/>
      <c r="X379" s="147"/>
      <c r="Y379" s="147"/>
      <c r="Z379" s="147"/>
      <c r="AA379" s="147"/>
      <c r="AB379" s="147"/>
      <c r="AC379" s="147"/>
      <c r="AD379" s="147"/>
      <c r="AE379" s="147"/>
      <c r="AF379" s="147"/>
      <c r="AG379" s="147"/>
      <c r="AH379" s="147"/>
      <c r="AI379" s="147"/>
      <c r="AJ379" s="147"/>
      <c r="AK379" s="147"/>
      <c r="AL379" s="147"/>
      <c r="AM379" s="147"/>
      <c r="AN379" s="147"/>
    </row>
    <row r="380" spans="1:40" s="54" customFormat="1" ht="32.5">
      <c r="A380" s="53"/>
      <c r="P380" s="129"/>
      <c r="Q380" s="129"/>
      <c r="R380" s="147"/>
      <c r="S380" s="147"/>
      <c r="T380" s="147"/>
      <c r="U380" s="147"/>
      <c r="V380" s="147"/>
      <c r="W380" s="148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/>
      <c r="AH380" s="147"/>
      <c r="AI380" s="147"/>
      <c r="AJ380" s="147"/>
      <c r="AK380" s="147"/>
      <c r="AL380" s="147"/>
      <c r="AM380" s="147"/>
      <c r="AN380" s="147"/>
    </row>
    <row r="381" spans="1:40" s="54" customFormat="1" ht="32.5">
      <c r="A381" s="53"/>
      <c r="P381" s="129"/>
      <c r="Q381" s="129"/>
      <c r="R381" s="147"/>
      <c r="S381" s="147"/>
      <c r="T381" s="147"/>
      <c r="U381" s="147"/>
      <c r="V381" s="147"/>
      <c r="W381" s="148"/>
      <c r="X381" s="147"/>
      <c r="Y381" s="147"/>
      <c r="Z381" s="147"/>
      <c r="AA381" s="147"/>
      <c r="AB381" s="147"/>
      <c r="AC381" s="147"/>
      <c r="AD381" s="147"/>
      <c r="AE381" s="147"/>
      <c r="AF381" s="147"/>
      <c r="AG381" s="147"/>
      <c r="AH381" s="147"/>
      <c r="AI381" s="147"/>
      <c r="AJ381" s="147"/>
      <c r="AK381" s="147"/>
      <c r="AL381" s="147"/>
      <c r="AM381" s="147"/>
      <c r="AN381" s="147"/>
    </row>
    <row r="382" spans="1:40" s="54" customFormat="1" ht="32.5">
      <c r="A382" s="53"/>
      <c r="P382" s="129"/>
      <c r="Q382" s="129"/>
      <c r="R382" s="147"/>
      <c r="S382" s="147"/>
      <c r="T382" s="147"/>
      <c r="U382" s="147"/>
      <c r="V382" s="147"/>
      <c r="W382" s="148"/>
      <c r="X382" s="147"/>
      <c r="Y382" s="147"/>
      <c r="Z382" s="147"/>
      <c r="AA382" s="147"/>
      <c r="AB382" s="147"/>
      <c r="AC382" s="147"/>
      <c r="AD382" s="147"/>
      <c r="AE382" s="147"/>
      <c r="AF382" s="147"/>
      <c r="AG382" s="147"/>
      <c r="AH382" s="147"/>
      <c r="AI382" s="147"/>
      <c r="AJ382" s="147"/>
      <c r="AK382" s="147"/>
      <c r="AL382" s="147"/>
      <c r="AM382" s="147"/>
      <c r="AN382" s="147"/>
    </row>
    <row r="383" spans="1:40" s="54" customFormat="1" ht="32.5">
      <c r="A383" s="53"/>
      <c r="P383" s="129"/>
      <c r="Q383" s="129"/>
      <c r="R383" s="147"/>
      <c r="S383" s="147"/>
      <c r="T383" s="147"/>
      <c r="U383" s="147"/>
      <c r="V383" s="147"/>
      <c r="W383" s="148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  <c r="AM383" s="147"/>
      <c r="AN383" s="147"/>
    </row>
    <row r="384" spans="1:40" s="54" customFormat="1" ht="32.5">
      <c r="A384" s="53"/>
      <c r="P384" s="129"/>
      <c r="Q384" s="129"/>
      <c r="R384" s="147"/>
      <c r="S384" s="147"/>
      <c r="T384" s="147"/>
      <c r="U384" s="147"/>
      <c r="V384" s="147"/>
      <c r="W384" s="148"/>
      <c r="X384" s="147"/>
      <c r="Y384" s="147"/>
      <c r="Z384" s="147"/>
      <c r="AA384" s="147"/>
      <c r="AB384" s="147"/>
      <c r="AC384" s="147"/>
      <c r="AD384" s="147"/>
      <c r="AE384" s="147"/>
      <c r="AF384" s="147"/>
      <c r="AG384" s="147"/>
      <c r="AH384" s="147"/>
      <c r="AI384" s="147"/>
      <c r="AJ384" s="147"/>
      <c r="AK384" s="147"/>
      <c r="AL384" s="147"/>
      <c r="AM384" s="147"/>
      <c r="AN384" s="147"/>
    </row>
    <row r="385" spans="1:40" s="54" customFormat="1" ht="32.5">
      <c r="A385" s="53"/>
      <c r="P385" s="129"/>
      <c r="Q385" s="129"/>
      <c r="R385" s="147"/>
      <c r="S385" s="147"/>
      <c r="T385" s="147"/>
      <c r="U385" s="147"/>
      <c r="V385" s="147"/>
      <c r="W385" s="148"/>
      <c r="X385" s="147"/>
      <c r="Y385" s="147"/>
      <c r="Z385" s="147"/>
      <c r="AA385" s="147"/>
      <c r="AB385" s="147"/>
      <c r="AC385" s="147"/>
      <c r="AD385" s="147"/>
      <c r="AE385" s="147"/>
      <c r="AF385" s="147"/>
      <c r="AG385" s="147"/>
      <c r="AH385" s="147"/>
      <c r="AI385" s="147"/>
      <c r="AJ385" s="147"/>
      <c r="AK385" s="147"/>
      <c r="AL385" s="147"/>
      <c r="AM385" s="147"/>
      <c r="AN385" s="147"/>
    </row>
    <row r="386" spans="1:40" s="54" customFormat="1" ht="32.5">
      <c r="A386" s="53"/>
      <c r="P386" s="129"/>
      <c r="Q386" s="129"/>
      <c r="R386" s="147"/>
      <c r="S386" s="147"/>
      <c r="T386" s="147"/>
      <c r="U386" s="147"/>
      <c r="V386" s="147"/>
      <c r="W386" s="148"/>
      <c r="X386" s="147"/>
      <c r="Y386" s="147"/>
      <c r="Z386" s="147"/>
      <c r="AA386" s="147"/>
      <c r="AB386" s="147"/>
      <c r="AC386" s="147"/>
      <c r="AD386" s="147"/>
      <c r="AE386" s="147"/>
      <c r="AF386" s="147"/>
      <c r="AG386" s="147"/>
      <c r="AH386" s="147"/>
      <c r="AI386" s="147"/>
      <c r="AJ386" s="147"/>
      <c r="AK386" s="147"/>
      <c r="AL386" s="147"/>
      <c r="AM386" s="147"/>
      <c r="AN386" s="147"/>
    </row>
    <row r="387" spans="1:40" s="54" customFormat="1" ht="32.5">
      <c r="A387" s="53"/>
      <c r="P387" s="129"/>
      <c r="Q387" s="129"/>
      <c r="R387" s="147"/>
      <c r="S387" s="147"/>
      <c r="T387" s="147"/>
      <c r="U387" s="147"/>
      <c r="V387" s="147"/>
      <c r="W387" s="148"/>
      <c r="X387" s="147"/>
      <c r="Y387" s="147"/>
      <c r="Z387" s="147"/>
      <c r="AA387" s="147"/>
      <c r="AB387" s="147"/>
      <c r="AC387" s="147"/>
      <c r="AD387" s="147"/>
      <c r="AE387" s="147"/>
      <c r="AF387" s="147"/>
      <c r="AG387" s="147"/>
      <c r="AH387" s="147"/>
      <c r="AI387" s="147"/>
      <c r="AJ387" s="147"/>
      <c r="AK387" s="147"/>
      <c r="AL387" s="147"/>
      <c r="AM387" s="147"/>
      <c r="AN387" s="147"/>
    </row>
    <row r="388" spans="1:40" s="54" customFormat="1" ht="32.5">
      <c r="A388" s="53"/>
      <c r="P388" s="129"/>
      <c r="Q388" s="129"/>
      <c r="R388" s="147"/>
      <c r="S388" s="147"/>
      <c r="T388" s="147"/>
      <c r="U388" s="147"/>
      <c r="V388" s="147"/>
      <c r="W388" s="148"/>
      <c r="X388" s="147"/>
      <c r="Y388" s="147"/>
      <c r="Z388" s="147"/>
      <c r="AA388" s="147"/>
      <c r="AB388" s="147"/>
      <c r="AC388" s="147"/>
      <c r="AD388" s="147"/>
      <c r="AE388" s="147"/>
      <c r="AF388" s="147"/>
      <c r="AG388" s="147"/>
      <c r="AH388" s="147"/>
      <c r="AI388" s="147"/>
      <c r="AJ388" s="147"/>
      <c r="AK388" s="147"/>
      <c r="AL388" s="147"/>
      <c r="AM388" s="147"/>
      <c r="AN388" s="147"/>
    </row>
    <row r="389" spans="1:40" s="54" customFormat="1" ht="32.5">
      <c r="A389" s="53"/>
      <c r="P389" s="129"/>
      <c r="Q389" s="129"/>
      <c r="R389" s="147"/>
      <c r="S389" s="147"/>
      <c r="T389" s="147"/>
      <c r="U389" s="147"/>
      <c r="V389" s="147"/>
      <c r="W389" s="148"/>
      <c r="X389" s="147"/>
      <c r="Y389" s="147"/>
      <c r="Z389" s="147"/>
      <c r="AA389" s="147"/>
      <c r="AB389" s="147"/>
      <c r="AC389" s="147"/>
      <c r="AD389" s="147"/>
      <c r="AE389" s="147"/>
      <c r="AF389" s="147"/>
      <c r="AG389" s="147"/>
      <c r="AH389" s="147"/>
      <c r="AI389" s="147"/>
      <c r="AJ389" s="147"/>
      <c r="AK389" s="147"/>
      <c r="AL389" s="147"/>
      <c r="AM389" s="147"/>
      <c r="AN389" s="147"/>
    </row>
    <row r="390" spans="1:40" s="54" customFormat="1" ht="32.5">
      <c r="A390" s="53"/>
      <c r="P390" s="129"/>
      <c r="Q390" s="129"/>
      <c r="R390" s="147"/>
      <c r="S390" s="147"/>
      <c r="T390" s="147"/>
      <c r="U390" s="147"/>
      <c r="V390" s="147"/>
      <c r="W390" s="148"/>
      <c r="X390" s="147"/>
      <c r="Y390" s="147"/>
      <c r="Z390" s="147"/>
      <c r="AA390" s="147"/>
      <c r="AB390" s="147"/>
      <c r="AC390" s="147"/>
      <c r="AD390" s="147"/>
      <c r="AE390" s="147"/>
      <c r="AF390" s="147"/>
      <c r="AG390" s="147"/>
      <c r="AH390" s="147"/>
      <c r="AI390" s="147"/>
      <c r="AJ390" s="147"/>
      <c r="AK390" s="147"/>
      <c r="AL390" s="147"/>
      <c r="AM390" s="147"/>
      <c r="AN390" s="147"/>
    </row>
    <row r="391" spans="1:40" s="54" customFormat="1" ht="32.5">
      <c r="A391" s="53"/>
      <c r="P391" s="129"/>
      <c r="Q391" s="129"/>
      <c r="R391" s="147"/>
      <c r="S391" s="147"/>
      <c r="T391" s="147"/>
      <c r="U391" s="147"/>
      <c r="V391" s="147"/>
      <c r="W391" s="148"/>
      <c r="X391" s="147"/>
      <c r="Y391" s="147"/>
      <c r="Z391" s="147"/>
      <c r="AA391" s="147"/>
      <c r="AB391" s="147"/>
      <c r="AC391" s="147"/>
      <c r="AD391" s="147"/>
      <c r="AE391" s="147"/>
      <c r="AF391" s="147"/>
      <c r="AG391" s="147"/>
      <c r="AH391" s="147"/>
      <c r="AI391" s="147"/>
      <c r="AJ391" s="147"/>
      <c r="AK391" s="147"/>
      <c r="AL391" s="147"/>
      <c r="AM391" s="147"/>
      <c r="AN391" s="147"/>
    </row>
    <row r="392" spans="1:40" s="54" customFormat="1" ht="32.5">
      <c r="A392" s="53"/>
      <c r="P392" s="129"/>
      <c r="Q392" s="129"/>
      <c r="R392" s="147"/>
      <c r="S392" s="147"/>
      <c r="T392" s="147"/>
      <c r="U392" s="147"/>
      <c r="V392" s="147"/>
      <c r="W392" s="148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/>
      <c r="AH392" s="147"/>
      <c r="AI392" s="147"/>
      <c r="AJ392" s="147"/>
      <c r="AK392" s="147"/>
      <c r="AL392" s="147"/>
      <c r="AM392" s="147"/>
      <c r="AN392" s="147"/>
    </row>
    <row r="393" spans="1:40" s="54" customFormat="1" ht="32.5">
      <c r="A393" s="53"/>
      <c r="P393" s="129"/>
      <c r="Q393" s="129"/>
      <c r="R393" s="147"/>
      <c r="S393" s="147"/>
      <c r="T393" s="147"/>
      <c r="U393" s="147"/>
      <c r="V393" s="147"/>
      <c r="W393" s="148"/>
      <c r="X393" s="147"/>
      <c r="Y393" s="147"/>
      <c r="Z393" s="147"/>
      <c r="AA393" s="147"/>
      <c r="AB393" s="147"/>
      <c r="AC393" s="147"/>
      <c r="AD393" s="147"/>
      <c r="AE393" s="147"/>
      <c r="AF393" s="147"/>
      <c r="AG393" s="147"/>
      <c r="AH393" s="147"/>
      <c r="AI393" s="147"/>
      <c r="AJ393" s="147"/>
      <c r="AK393" s="147"/>
      <c r="AL393" s="147"/>
      <c r="AM393" s="147"/>
      <c r="AN393" s="147"/>
    </row>
    <row r="394" spans="1:40" s="54" customFormat="1" ht="32.5">
      <c r="A394" s="53"/>
      <c r="P394" s="129"/>
      <c r="Q394" s="129"/>
      <c r="R394" s="147"/>
      <c r="S394" s="147"/>
      <c r="T394" s="147"/>
      <c r="U394" s="147"/>
      <c r="V394" s="147"/>
      <c r="W394" s="148"/>
      <c r="X394" s="147"/>
      <c r="Y394" s="147"/>
      <c r="Z394" s="147"/>
      <c r="AA394" s="147"/>
      <c r="AB394" s="147"/>
      <c r="AC394" s="147"/>
      <c r="AD394" s="147"/>
      <c r="AE394" s="147"/>
      <c r="AF394" s="147"/>
      <c r="AG394" s="147"/>
      <c r="AH394" s="147"/>
      <c r="AI394" s="147"/>
      <c r="AJ394" s="147"/>
      <c r="AK394" s="147"/>
      <c r="AL394" s="147"/>
      <c r="AM394" s="147"/>
      <c r="AN394" s="147"/>
    </row>
    <row r="395" spans="1:40" s="54" customFormat="1" ht="32.5">
      <c r="A395" s="53"/>
      <c r="P395" s="129"/>
      <c r="Q395" s="129"/>
      <c r="R395" s="147"/>
      <c r="S395" s="147"/>
      <c r="T395" s="147"/>
      <c r="U395" s="147"/>
      <c r="V395" s="147"/>
      <c r="W395" s="148"/>
      <c r="X395" s="147"/>
      <c r="Y395" s="147"/>
      <c r="Z395" s="147"/>
      <c r="AA395" s="147"/>
      <c r="AB395" s="147"/>
      <c r="AC395" s="147"/>
      <c r="AD395" s="147"/>
      <c r="AE395" s="147"/>
      <c r="AF395" s="147"/>
      <c r="AG395" s="147"/>
      <c r="AH395" s="147"/>
      <c r="AI395" s="147"/>
      <c r="AJ395" s="147"/>
      <c r="AK395" s="147"/>
      <c r="AL395" s="147"/>
      <c r="AM395" s="147"/>
      <c r="AN395" s="147"/>
    </row>
    <row r="396" spans="1:40" s="54" customFormat="1" ht="32.5">
      <c r="A396" s="53"/>
      <c r="P396" s="129"/>
      <c r="Q396" s="129"/>
      <c r="R396" s="147"/>
      <c r="S396" s="147"/>
      <c r="T396" s="147"/>
      <c r="U396" s="147"/>
      <c r="V396" s="147"/>
      <c r="W396" s="148"/>
      <c r="X396" s="147"/>
      <c r="Y396" s="147"/>
      <c r="Z396" s="147"/>
      <c r="AA396" s="147"/>
      <c r="AB396" s="147"/>
      <c r="AC396" s="147"/>
      <c r="AD396" s="147"/>
      <c r="AE396" s="147"/>
      <c r="AF396" s="147"/>
      <c r="AG396" s="147"/>
      <c r="AH396" s="147"/>
      <c r="AI396" s="147"/>
      <c r="AJ396" s="147"/>
      <c r="AK396" s="147"/>
      <c r="AL396" s="147"/>
      <c r="AM396" s="147"/>
      <c r="AN396" s="147"/>
    </row>
    <row r="397" spans="1:40" s="54" customFormat="1" ht="32.5">
      <c r="A397" s="53"/>
      <c r="P397" s="129"/>
      <c r="Q397" s="129"/>
      <c r="R397" s="147"/>
      <c r="S397" s="147"/>
      <c r="T397" s="147"/>
      <c r="U397" s="147"/>
      <c r="V397" s="147"/>
      <c r="W397" s="148"/>
      <c r="X397" s="147"/>
      <c r="Y397" s="147"/>
      <c r="Z397" s="147"/>
      <c r="AA397" s="147"/>
      <c r="AB397" s="147"/>
      <c r="AC397" s="147"/>
      <c r="AD397" s="147"/>
      <c r="AE397" s="147"/>
      <c r="AF397" s="147"/>
      <c r="AG397" s="147"/>
      <c r="AH397" s="147"/>
      <c r="AI397" s="147"/>
      <c r="AJ397" s="147"/>
      <c r="AK397" s="147"/>
      <c r="AL397" s="147"/>
      <c r="AM397" s="147"/>
      <c r="AN397" s="147"/>
    </row>
    <row r="398" spans="1:40" s="54" customFormat="1" ht="32.5">
      <c r="A398" s="53"/>
      <c r="P398" s="129"/>
      <c r="Q398" s="129"/>
      <c r="R398" s="147"/>
      <c r="S398" s="147"/>
      <c r="T398" s="147"/>
      <c r="U398" s="147"/>
      <c r="V398" s="147"/>
      <c r="W398" s="148"/>
      <c r="X398" s="147"/>
      <c r="Y398" s="147"/>
      <c r="Z398" s="147"/>
      <c r="AA398" s="147"/>
      <c r="AB398" s="147"/>
      <c r="AC398" s="147"/>
      <c r="AD398" s="147"/>
      <c r="AE398" s="147"/>
      <c r="AF398" s="147"/>
      <c r="AG398" s="147"/>
      <c r="AH398" s="147"/>
      <c r="AI398" s="147"/>
      <c r="AJ398" s="147"/>
      <c r="AK398" s="147"/>
      <c r="AL398" s="147"/>
      <c r="AM398" s="147"/>
      <c r="AN398" s="147"/>
    </row>
    <row r="399" spans="1:40" s="54" customFormat="1" ht="32.5">
      <c r="A399" s="53"/>
      <c r="P399" s="129"/>
      <c r="Q399" s="129"/>
      <c r="R399" s="147"/>
      <c r="S399" s="147"/>
      <c r="T399" s="147"/>
      <c r="U399" s="147"/>
      <c r="V399" s="147"/>
      <c r="W399" s="148"/>
      <c r="X399" s="147"/>
      <c r="Y399" s="147"/>
      <c r="Z399" s="147"/>
      <c r="AA399" s="147"/>
      <c r="AB399" s="147"/>
      <c r="AC399" s="147"/>
      <c r="AD399" s="147"/>
      <c r="AE399" s="147"/>
      <c r="AF399" s="147"/>
      <c r="AG399" s="147"/>
      <c r="AH399" s="147"/>
      <c r="AI399" s="147"/>
      <c r="AJ399" s="147"/>
      <c r="AK399" s="147"/>
      <c r="AL399" s="147"/>
      <c r="AM399" s="147"/>
      <c r="AN399" s="147"/>
    </row>
    <row r="400" spans="1:40" s="54" customFormat="1" ht="32.5">
      <c r="A400" s="53"/>
      <c r="P400" s="129"/>
      <c r="Q400" s="129"/>
      <c r="R400" s="147"/>
      <c r="S400" s="147"/>
      <c r="T400" s="147"/>
      <c r="U400" s="147"/>
      <c r="V400" s="147"/>
      <c r="W400" s="148"/>
      <c r="X400" s="147"/>
      <c r="Y400" s="147"/>
      <c r="Z400" s="147"/>
      <c r="AA400" s="147"/>
      <c r="AB400" s="147"/>
      <c r="AC400" s="147"/>
      <c r="AD400" s="147"/>
      <c r="AE400" s="147"/>
      <c r="AF400" s="147"/>
      <c r="AG400" s="147"/>
      <c r="AH400" s="147"/>
      <c r="AI400" s="147"/>
      <c r="AJ400" s="147"/>
      <c r="AK400" s="147"/>
      <c r="AL400" s="147"/>
      <c r="AM400" s="147"/>
      <c r="AN400" s="147"/>
    </row>
    <row r="401" spans="1:40" s="54" customFormat="1" ht="32.5">
      <c r="A401" s="53"/>
      <c r="P401" s="129"/>
      <c r="Q401" s="129"/>
      <c r="R401" s="147"/>
      <c r="S401" s="147"/>
      <c r="T401" s="147"/>
      <c r="U401" s="147"/>
      <c r="V401" s="147"/>
      <c r="W401" s="148"/>
      <c r="X401" s="147"/>
      <c r="Y401" s="147"/>
      <c r="Z401" s="147"/>
      <c r="AA401" s="147"/>
      <c r="AB401" s="147"/>
      <c r="AC401" s="147"/>
      <c r="AD401" s="147"/>
      <c r="AE401" s="147"/>
      <c r="AF401" s="147"/>
      <c r="AG401" s="147"/>
      <c r="AH401" s="147"/>
      <c r="AI401" s="147"/>
      <c r="AJ401" s="147"/>
      <c r="AK401" s="147"/>
      <c r="AL401" s="147"/>
      <c r="AM401" s="147"/>
      <c r="AN401" s="147"/>
    </row>
    <row r="402" spans="1:40" s="54" customFormat="1" ht="32.5">
      <c r="A402" s="53"/>
      <c r="P402" s="129"/>
      <c r="Q402" s="129"/>
      <c r="R402" s="147"/>
      <c r="S402" s="147"/>
      <c r="T402" s="147"/>
      <c r="U402" s="147"/>
      <c r="V402" s="147"/>
      <c r="W402" s="148"/>
      <c r="X402" s="147"/>
      <c r="Y402" s="147"/>
      <c r="Z402" s="147"/>
      <c r="AA402" s="147"/>
      <c r="AB402" s="147"/>
      <c r="AC402" s="147"/>
      <c r="AD402" s="147"/>
      <c r="AE402" s="147"/>
      <c r="AF402" s="147"/>
      <c r="AG402" s="147"/>
      <c r="AH402" s="147"/>
      <c r="AI402" s="147"/>
      <c r="AJ402" s="147"/>
      <c r="AK402" s="147"/>
      <c r="AL402" s="147"/>
      <c r="AM402" s="147"/>
      <c r="AN402" s="147"/>
    </row>
    <row r="403" spans="1:40" s="54" customFormat="1" ht="32.5">
      <c r="A403" s="53"/>
      <c r="P403" s="129"/>
      <c r="Q403" s="129"/>
      <c r="R403" s="147"/>
      <c r="S403" s="147"/>
      <c r="T403" s="147"/>
      <c r="U403" s="147"/>
      <c r="V403" s="147"/>
      <c r="W403" s="148"/>
      <c r="X403" s="147"/>
      <c r="Y403" s="147"/>
      <c r="Z403" s="147"/>
      <c r="AA403" s="147"/>
      <c r="AB403" s="147"/>
      <c r="AC403" s="147"/>
      <c r="AD403" s="147"/>
      <c r="AE403" s="147"/>
      <c r="AF403" s="147"/>
      <c r="AG403" s="147"/>
      <c r="AH403" s="147"/>
      <c r="AI403" s="147"/>
      <c r="AJ403" s="147"/>
      <c r="AK403" s="147"/>
      <c r="AL403" s="147"/>
      <c r="AM403" s="147"/>
      <c r="AN403" s="147"/>
    </row>
    <row r="404" spans="1:40" s="54" customFormat="1" ht="32.5">
      <c r="A404" s="53"/>
      <c r="P404" s="129"/>
      <c r="Q404" s="129"/>
      <c r="R404" s="147"/>
      <c r="S404" s="147"/>
      <c r="T404" s="147"/>
      <c r="U404" s="147"/>
      <c r="V404" s="147"/>
      <c r="W404" s="148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/>
      <c r="AH404" s="147"/>
      <c r="AI404" s="147"/>
      <c r="AJ404" s="147"/>
      <c r="AK404" s="147"/>
      <c r="AL404" s="147"/>
      <c r="AM404" s="147"/>
      <c r="AN404" s="147"/>
    </row>
    <row r="405" spans="1:40" s="54" customFormat="1" ht="32.5">
      <c r="A405" s="53"/>
      <c r="P405" s="129"/>
      <c r="Q405" s="129"/>
      <c r="R405" s="147"/>
      <c r="S405" s="147"/>
      <c r="T405" s="147"/>
      <c r="U405" s="147"/>
      <c r="V405" s="147"/>
      <c r="W405" s="148"/>
      <c r="X405" s="147"/>
      <c r="Y405" s="147"/>
      <c r="Z405" s="147"/>
      <c r="AA405" s="147"/>
      <c r="AB405" s="147"/>
      <c r="AC405" s="147"/>
      <c r="AD405" s="147"/>
      <c r="AE405" s="147"/>
      <c r="AF405" s="147"/>
      <c r="AG405" s="147"/>
      <c r="AH405" s="147"/>
      <c r="AI405" s="147"/>
      <c r="AJ405" s="147"/>
      <c r="AK405" s="147"/>
      <c r="AL405" s="147"/>
      <c r="AM405" s="147"/>
      <c r="AN405" s="147"/>
    </row>
    <row r="406" spans="1:40" s="54" customFormat="1" ht="32.5">
      <c r="A406" s="53"/>
      <c r="P406" s="129"/>
      <c r="Q406" s="129"/>
      <c r="R406" s="147"/>
      <c r="S406" s="147"/>
      <c r="T406" s="147"/>
      <c r="U406" s="147"/>
      <c r="V406" s="147"/>
      <c r="W406" s="148"/>
      <c r="X406" s="147"/>
      <c r="Y406" s="147"/>
      <c r="Z406" s="147"/>
      <c r="AA406" s="147"/>
      <c r="AB406" s="147"/>
      <c r="AC406" s="147"/>
      <c r="AD406" s="147"/>
      <c r="AE406" s="147"/>
      <c r="AF406" s="147"/>
      <c r="AG406" s="147"/>
      <c r="AH406" s="147"/>
      <c r="AI406" s="147"/>
      <c r="AJ406" s="147"/>
      <c r="AK406" s="147"/>
      <c r="AL406" s="147"/>
      <c r="AM406" s="147"/>
      <c r="AN406" s="147"/>
    </row>
    <row r="407" spans="1:40" s="54" customFormat="1" ht="32.5">
      <c r="A407" s="53"/>
      <c r="P407" s="129"/>
      <c r="Q407" s="129"/>
      <c r="R407" s="147"/>
      <c r="S407" s="147"/>
      <c r="T407" s="147"/>
      <c r="U407" s="147"/>
      <c r="V407" s="147"/>
      <c r="W407" s="148"/>
      <c r="X407" s="147"/>
      <c r="Y407" s="147"/>
      <c r="Z407" s="147"/>
      <c r="AA407" s="147"/>
      <c r="AB407" s="147"/>
      <c r="AC407" s="147"/>
      <c r="AD407" s="147"/>
      <c r="AE407" s="147"/>
      <c r="AF407" s="147"/>
      <c r="AG407" s="147"/>
      <c r="AH407" s="147"/>
      <c r="AI407" s="147"/>
      <c r="AJ407" s="147"/>
      <c r="AK407" s="147"/>
      <c r="AL407" s="147"/>
      <c r="AM407" s="147"/>
      <c r="AN407" s="147"/>
    </row>
    <row r="408" spans="1:40" s="54" customFormat="1" ht="32.5">
      <c r="A408" s="53"/>
      <c r="P408" s="129"/>
      <c r="Q408" s="129"/>
      <c r="R408" s="147"/>
      <c r="S408" s="147"/>
      <c r="T408" s="147"/>
      <c r="U408" s="147"/>
      <c r="V408" s="147"/>
      <c r="W408" s="148"/>
      <c r="X408" s="147"/>
      <c r="Y408" s="147"/>
      <c r="Z408" s="147"/>
      <c r="AA408" s="147"/>
      <c r="AB408" s="147"/>
      <c r="AC408" s="147"/>
      <c r="AD408" s="147"/>
      <c r="AE408" s="147"/>
      <c r="AF408" s="147"/>
      <c r="AG408" s="147"/>
      <c r="AH408" s="147"/>
      <c r="AI408" s="147"/>
      <c r="AJ408" s="147"/>
      <c r="AK408" s="147"/>
      <c r="AL408" s="147"/>
      <c r="AM408" s="147"/>
      <c r="AN408" s="147"/>
    </row>
    <row r="409" spans="1:40" s="54" customFormat="1" ht="32.5">
      <c r="A409" s="53"/>
      <c r="P409" s="129"/>
      <c r="Q409" s="129"/>
      <c r="R409" s="147"/>
      <c r="S409" s="147"/>
      <c r="T409" s="147"/>
      <c r="U409" s="147"/>
      <c r="V409" s="147"/>
      <c r="W409" s="148"/>
      <c r="X409" s="147"/>
      <c r="Y409" s="147"/>
      <c r="Z409" s="147"/>
      <c r="AA409" s="147"/>
      <c r="AB409" s="147"/>
      <c r="AC409" s="147"/>
      <c r="AD409" s="147"/>
      <c r="AE409" s="147"/>
      <c r="AF409" s="147"/>
      <c r="AG409" s="147"/>
      <c r="AH409" s="147"/>
      <c r="AI409" s="147"/>
      <c r="AJ409" s="147"/>
      <c r="AK409" s="147"/>
      <c r="AL409" s="147"/>
      <c r="AM409" s="147"/>
      <c r="AN409" s="147"/>
    </row>
    <row r="410" spans="1:40" s="54" customFormat="1" ht="32.5">
      <c r="A410" s="53"/>
      <c r="P410" s="129"/>
      <c r="Q410" s="129"/>
      <c r="R410" s="147"/>
      <c r="S410" s="147"/>
      <c r="T410" s="147"/>
      <c r="U410" s="147"/>
      <c r="V410" s="147"/>
      <c r="W410" s="148"/>
      <c r="X410" s="147"/>
      <c r="Y410" s="147"/>
      <c r="Z410" s="147"/>
      <c r="AA410" s="147"/>
      <c r="AB410" s="147"/>
      <c r="AC410" s="147"/>
      <c r="AD410" s="147"/>
      <c r="AE410" s="147"/>
      <c r="AF410" s="147"/>
      <c r="AG410" s="147"/>
      <c r="AH410" s="147"/>
      <c r="AI410" s="147"/>
      <c r="AJ410" s="147"/>
      <c r="AK410" s="147"/>
      <c r="AL410" s="147"/>
      <c r="AM410" s="147"/>
      <c r="AN410" s="147"/>
    </row>
    <row r="411" spans="1:40" s="54" customFormat="1" ht="32.5">
      <c r="A411" s="53"/>
      <c r="P411" s="129"/>
      <c r="Q411" s="129"/>
      <c r="R411" s="147"/>
      <c r="S411" s="147"/>
      <c r="T411" s="147"/>
      <c r="U411" s="147"/>
      <c r="V411" s="147"/>
      <c r="W411" s="148"/>
      <c r="X411" s="147"/>
      <c r="Y411" s="147"/>
      <c r="Z411" s="147"/>
      <c r="AA411" s="147"/>
      <c r="AB411" s="147"/>
      <c r="AC411" s="147"/>
      <c r="AD411" s="147"/>
      <c r="AE411" s="147"/>
      <c r="AF411" s="147"/>
      <c r="AG411" s="147"/>
      <c r="AH411" s="147"/>
      <c r="AI411" s="147"/>
      <c r="AJ411" s="147"/>
      <c r="AK411" s="147"/>
      <c r="AL411" s="147"/>
      <c r="AM411" s="147"/>
      <c r="AN411" s="147"/>
    </row>
    <row r="412" spans="1:40" s="54" customFormat="1" ht="32.5">
      <c r="A412" s="53"/>
      <c r="P412" s="129"/>
      <c r="Q412" s="129"/>
      <c r="R412" s="147"/>
      <c r="S412" s="147"/>
      <c r="T412" s="147"/>
      <c r="U412" s="147"/>
      <c r="V412" s="147"/>
      <c r="W412" s="148"/>
      <c r="X412" s="147"/>
      <c r="Y412" s="147"/>
      <c r="Z412" s="147"/>
      <c r="AA412" s="147"/>
      <c r="AB412" s="147"/>
      <c r="AC412" s="147"/>
      <c r="AD412" s="147"/>
      <c r="AE412" s="147"/>
      <c r="AF412" s="147"/>
      <c r="AG412" s="147"/>
      <c r="AH412" s="147"/>
      <c r="AI412" s="147"/>
      <c r="AJ412" s="147"/>
      <c r="AK412" s="147"/>
      <c r="AL412" s="147"/>
      <c r="AM412" s="147"/>
      <c r="AN412" s="147"/>
    </row>
    <row r="413" spans="1:40" s="54" customFormat="1" ht="32.5">
      <c r="A413" s="53"/>
      <c r="P413" s="129"/>
      <c r="Q413" s="129"/>
      <c r="R413" s="147"/>
      <c r="S413" s="147"/>
      <c r="T413" s="147"/>
      <c r="U413" s="147"/>
      <c r="V413" s="147"/>
      <c r="W413" s="148"/>
      <c r="X413" s="147"/>
      <c r="Y413" s="147"/>
      <c r="Z413" s="147"/>
      <c r="AA413" s="147"/>
      <c r="AB413" s="147"/>
      <c r="AC413" s="147"/>
      <c r="AD413" s="147"/>
      <c r="AE413" s="147"/>
      <c r="AF413" s="147"/>
      <c r="AG413" s="147"/>
      <c r="AH413" s="147"/>
      <c r="AI413" s="147"/>
      <c r="AJ413" s="147"/>
      <c r="AK413" s="147"/>
      <c r="AL413" s="147"/>
      <c r="AM413" s="147"/>
      <c r="AN413" s="147"/>
    </row>
    <row r="414" spans="1:40" s="54" customFormat="1" ht="32.5">
      <c r="A414" s="53"/>
      <c r="P414" s="129"/>
      <c r="Q414" s="129"/>
      <c r="R414" s="147"/>
      <c r="S414" s="147"/>
      <c r="T414" s="147"/>
      <c r="U414" s="147"/>
      <c r="V414" s="147"/>
      <c r="W414" s="148"/>
      <c r="X414" s="147"/>
      <c r="Y414" s="147"/>
      <c r="Z414" s="147"/>
      <c r="AA414" s="147"/>
      <c r="AB414" s="147"/>
      <c r="AC414" s="147"/>
      <c r="AD414" s="147"/>
      <c r="AE414" s="147"/>
      <c r="AF414" s="147"/>
      <c r="AG414" s="147"/>
      <c r="AH414" s="147"/>
      <c r="AI414" s="147"/>
      <c r="AJ414" s="147"/>
      <c r="AK414" s="147"/>
      <c r="AL414" s="147"/>
      <c r="AM414" s="147"/>
      <c r="AN414" s="147"/>
    </row>
    <row r="415" spans="1:40" s="54" customFormat="1" ht="32.5">
      <c r="A415" s="53"/>
      <c r="P415" s="129"/>
      <c r="Q415" s="129"/>
      <c r="R415" s="147"/>
      <c r="S415" s="147"/>
      <c r="T415" s="147"/>
      <c r="U415" s="147"/>
      <c r="V415" s="147"/>
      <c r="W415" s="148"/>
      <c r="X415" s="147"/>
      <c r="Y415" s="147"/>
      <c r="Z415" s="147"/>
      <c r="AA415" s="147"/>
      <c r="AB415" s="147"/>
      <c r="AC415" s="147"/>
      <c r="AD415" s="147"/>
      <c r="AE415" s="147"/>
      <c r="AF415" s="147"/>
      <c r="AG415" s="147"/>
      <c r="AH415" s="147"/>
      <c r="AI415" s="147"/>
      <c r="AJ415" s="147"/>
      <c r="AK415" s="147"/>
      <c r="AL415" s="147"/>
      <c r="AM415" s="147"/>
      <c r="AN415" s="147"/>
    </row>
    <row r="416" spans="1:40" s="54" customFormat="1" ht="32.5">
      <c r="A416" s="53"/>
      <c r="P416" s="129"/>
      <c r="Q416" s="129"/>
      <c r="R416" s="147"/>
      <c r="S416" s="147"/>
      <c r="T416" s="147"/>
      <c r="U416" s="147"/>
      <c r="V416" s="147"/>
      <c r="W416" s="148"/>
      <c r="X416" s="147"/>
      <c r="Y416" s="147"/>
      <c r="Z416" s="147"/>
      <c r="AA416" s="147"/>
      <c r="AB416" s="147"/>
      <c r="AC416" s="147"/>
      <c r="AD416" s="147"/>
      <c r="AE416" s="147"/>
      <c r="AF416" s="147"/>
      <c r="AG416" s="147"/>
      <c r="AH416" s="147"/>
      <c r="AI416" s="147"/>
      <c r="AJ416" s="147"/>
      <c r="AK416" s="147"/>
      <c r="AL416" s="147"/>
      <c r="AM416" s="147"/>
      <c r="AN416" s="147"/>
    </row>
    <row r="417" spans="1:40" s="54" customFormat="1" ht="32.5">
      <c r="A417" s="53"/>
      <c r="P417" s="129"/>
      <c r="Q417" s="129"/>
      <c r="R417" s="147"/>
      <c r="S417" s="147"/>
      <c r="T417" s="147"/>
      <c r="U417" s="147"/>
      <c r="V417" s="147"/>
      <c r="W417" s="148"/>
      <c r="X417" s="147"/>
      <c r="Y417" s="147"/>
      <c r="Z417" s="147"/>
      <c r="AA417" s="147"/>
      <c r="AB417" s="147"/>
      <c r="AC417" s="147"/>
      <c r="AD417" s="147"/>
      <c r="AE417" s="147"/>
      <c r="AF417" s="147"/>
      <c r="AG417" s="147"/>
      <c r="AH417" s="147"/>
      <c r="AI417" s="147"/>
      <c r="AJ417" s="147"/>
      <c r="AK417" s="147"/>
      <c r="AL417" s="147"/>
      <c r="AM417" s="147"/>
      <c r="AN417" s="147"/>
    </row>
    <row r="418" spans="1:40" s="54" customFormat="1" ht="32.5">
      <c r="A418" s="53"/>
      <c r="P418" s="129"/>
      <c r="Q418" s="129"/>
      <c r="R418" s="147"/>
      <c r="S418" s="147"/>
      <c r="T418" s="147"/>
      <c r="U418" s="147"/>
      <c r="V418" s="147"/>
      <c r="W418" s="148"/>
      <c r="X418" s="147"/>
      <c r="Y418" s="147"/>
      <c r="Z418" s="147"/>
      <c r="AA418" s="147"/>
      <c r="AB418" s="147"/>
      <c r="AC418" s="147"/>
      <c r="AD418" s="147"/>
      <c r="AE418" s="147"/>
      <c r="AF418" s="147"/>
      <c r="AG418" s="147"/>
      <c r="AH418" s="147"/>
      <c r="AI418" s="147"/>
      <c r="AJ418" s="147"/>
      <c r="AK418" s="147"/>
      <c r="AL418" s="147"/>
      <c r="AM418" s="147"/>
      <c r="AN418" s="147"/>
    </row>
    <row r="419" spans="1:40" s="54" customFormat="1" ht="32.5">
      <c r="A419" s="53"/>
      <c r="P419" s="129"/>
      <c r="Q419" s="129"/>
      <c r="R419" s="147"/>
      <c r="S419" s="147"/>
      <c r="T419" s="147"/>
      <c r="U419" s="147"/>
      <c r="V419" s="147"/>
      <c r="W419" s="148"/>
      <c r="X419" s="147"/>
      <c r="Y419" s="147"/>
      <c r="Z419" s="147"/>
      <c r="AA419" s="147"/>
      <c r="AB419" s="147"/>
      <c r="AC419" s="147"/>
      <c r="AD419" s="147"/>
      <c r="AE419" s="147"/>
      <c r="AF419" s="147"/>
      <c r="AG419" s="147"/>
      <c r="AH419" s="147"/>
      <c r="AI419" s="147"/>
      <c r="AJ419" s="147"/>
      <c r="AK419" s="147"/>
      <c r="AL419" s="147"/>
      <c r="AM419" s="147"/>
      <c r="AN419" s="147"/>
    </row>
    <row r="420" spans="1:40" s="54" customFormat="1" ht="32.5">
      <c r="A420" s="53"/>
      <c r="P420" s="129"/>
      <c r="Q420" s="129"/>
      <c r="R420" s="147"/>
      <c r="S420" s="147"/>
      <c r="T420" s="147"/>
      <c r="U420" s="147"/>
      <c r="V420" s="147"/>
      <c r="W420" s="148"/>
      <c r="X420" s="147"/>
      <c r="Y420" s="147"/>
      <c r="Z420" s="147"/>
      <c r="AA420" s="147"/>
      <c r="AB420" s="147"/>
      <c r="AC420" s="147"/>
      <c r="AD420" s="147"/>
      <c r="AE420" s="147"/>
      <c r="AF420" s="147"/>
      <c r="AG420" s="147"/>
      <c r="AH420" s="147"/>
      <c r="AI420" s="147"/>
      <c r="AJ420" s="147"/>
      <c r="AK420" s="147"/>
      <c r="AL420" s="147"/>
      <c r="AM420" s="147"/>
      <c r="AN420" s="147"/>
    </row>
    <row r="421" spans="1:40" s="54" customFormat="1" ht="32.5">
      <c r="A421" s="53"/>
      <c r="P421" s="129"/>
      <c r="Q421" s="129"/>
      <c r="R421" s="147"/>
      <c r="S421" s="147"/>
      <c r="T421" s="147"/>
      <c r="U421" s="147"/>
      <c r="V421" s="147"/>
      <c r="W421" s="148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/>
      <c r="AH421" s="147"/>
      <c r="AI421" s="147"/>
      <c r="AJ421" s="147"/>
      <c r="AK421" s="147"/>
      <c r="AL421" s="147"/>
      <c r="AM421" s="147"/>
      <c r="AN421" s="147"/>
    </row>
    <row r="422" spans="1:40" s="54" customFormat="1" ht="32.5">
      <c r="A422" s="53"/>
      <c r="P422" s="129"/>
      <c r="Q422" s="129"/>
      <c r="R422" s="147"/>
      <c r="S422" s="147"/>
      <c r="T422" s="147"/>
      <c r="U422" s="147"/>
      <c r="V422" s="147"/>
      <c r="W422" s="148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/>
      <c r="AH422" s="147"/>
      <c r="AI422" s="147"/>
      <c r="AJ422" s="147"/>
      <c r="AK422" s="147"/>
      <c r="AL422" s="147"/>
      <c r="AM422" s="147"/>
      <c r="AN422" s="147"/>
    </row>
    <row r="423" spans="1:40" s="54" customFormat="1" ht="32.5">
      <c r="A423" s="53"/>
      <c r="P423" s="129"/>
      <c r="Q423" s="129"/>
      <c r="R423" s="147"/>
      <c r="S423" s="147"/>
      <c r="T423" s="147"/>
      <c r="U423" s="147"/>
      <c r="V423" s="147"/>
      <c r="W423" s="148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  <c r="AH423" s="147"/>
      <c r="AI423" s="147"/>
      <c r="AJ423" s="147"/>
      <c r="AK423" s="147"/>
      <c r="AL423" s="147"/>
      <c r="AM423" s="147"/>
      <c r="AN423" s="147"/>
    </row>
    <row r="424" spans="1:40" s="54" customFormat="1" ht="32.5">
      <c r="A424" s="53"/>
      <c r="P424" s="129"/>
      <c r="Q424" s="129"/>
      <c r="R424" s="147"/>
      <c r="S424" s="147"/>
      <c r="T424" s="147"/>
      <c r="U424" s="147"/>
      <c r="V424" s="147"/>
      <c r="W424" s="148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/>
      <c r="AH424" s="147"/>
      <c r="AI424" s="147"/>
      <c r="AJ424" s="147"/>
      <c r="AK424" s="147"/>
      <c r="AL424" s="147"/>
      <c r="AM424" s="147"/>
      <c r="AN424" s="147"/>
    </row>
    <row r="425" spans="1:40" s="54" customFormat="1" ht="32.5">
      <c r="A425" s="53"/>
      <c r="P425" s="129"/>
      <c r="Q425" s="129"/>
      <c r="R425" s="147"/>
      <c r="S425" s="147"/>
      <c r="T425" s="147"/>
      <c r="U425" s="147"/>
      <c r="V425" s="147"/>
      <c r="W425" s="148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  <c r="AM425" s="147"/>
      <c r="AN425" s="147"/>
    </row>
    <row r="426" spans="1:40" s="54" customFormat="1" ht="32.5">
      <c r="A426" s="53"/>
      <c r="P426" s="129"/>
      <c r="Q426" s="129"/>
      <c r="R426" s="147"/>
      <c r="S426" s="147"/>
      <c r="T426" s="147"/>
      <c r="U426" s="147"/>
      <c r="V426" s="147"/>
      <c r="W426" s="148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/>
      <c r="AH426" s="147"/>
      <c r="AI426" s="147"/>
      <c r="AJ426" s="147"/>
      <c r="AK426" s="147"/>
      <c r="AL426" s="147"/>
      <c r="AM426" s="147"/>
      <c r="AN426" s="147"/>
    </row>
    <row r="427" spans="1:40" s="54" customFormat="1" ht="32.5">
      <c r="A427" s="53"/>
      <c r="P427" s="129"/>
      <c r="Q427" s="129"/>
      <c r="R427" s="147"/>
      <c r="S427" s="147"/>
      <c r="T427" s="147"/>
      <c r="U427" s="147"/>
      <c r="V427" s="147"/>
      <c r="W427" s="148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  <c r="AM427" s="147"/>
      <c r="AN427" s="147"/>
    </row>
    <row r="428" spans="1:40" s="54" customFormat="1" ht="32.5">
      <c r="A428" s="53"/>
      <c r="P428" s="129"/>
      <c r="Q428" s="129"/>
      <c r="R428" s="147"/>
      <c r="S428" s="147"/>
      <c r="T428" s="147"/>
      <c r="U428" s="147"/>
      <c r="V428" s="147"/>
      <c r="W428" s="148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</row>
    <row r="429" spans="1:40" s="54" customFormat="1" ht="32.5">
      <c r="A429" s="53"/>
      <c r="P429" s="129"/>
      <c r="Q429" s="129"/>
      <c r="R429" s="147"/>
      <c r="S429" s="147"/>
      <c r="T429" s="147"/>
      <c r="U429" s="147"/>
      <c r="V429" s="147"/>
      <c r="W429" s="148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/>
      <c r="AH429" s="147"/>
      <c r="AI429" s="147"/>
      <c r="AJ429" s="147"/>
      <c r="AK429" s="147"/>
      <c r="AL429" s="147"/>
      <c r="AM429" s="147"/>
      <c r="AN429" s="147"/>
    </row>
    <row r="430" spans="1:40" s="54" customFormat="1" ht="32.5">
      <c r="A430" s="53"/>
      <c r="P430" s="129"/>
      <c r="Q430" s="129"/>
      <c r="R430" s="147"/>
      <c r="S430" s="147"/>
      <c r="T430" s="147"/>
      <c r="U430" s="147"/>
      <c r="V430" s="147"/>
      <c r="W430" s="148"/>
      <c r="X430" s="147"/>
      <c r="Y430" s="147"/>
      <c r="Z430" s="147"/>
      <c r="AA430" s="147"/>
      <c r="AB430" s="147"/>
      <c r="AC430" s="147"/>
      <c r="AD430" s="147"/>
      <c r="AE430" s="147"/>
      <c r="AF430" s="147"/>
      <c r="AG430" s="147"/>
      <c r="AH430" s="147"/>
      <c r="AI430" s="147"/>
      <c r="AJ430" s="147"/>
      <c r="AK430" s="147"/>
      <c r="AL430" s="147"/>
      <c r="AM430" s="147"/>
      <c r="AN430" s="147"/>
    </row>
    <row r="431" spans="1:40" s="54" customFormat="1" ht="32.5">
      <c r="A431" s="53"/>
      <c r="P431" s="129"/>
      <c r="Q431" s="129"/>
      <c r="R431" s="147"/>
      <c r="S431" s="147"/>
      <c r="T431" s="147"/>
      <c r="U431" s="147"/>
      <c r="V431" s="147"/>
      <c r="W431" s="148"/>
      <c r="X431" s="147"/>
      <c r="Y431" s="147"/>
      <c r="Z431" s="147"/>
      <c r="AA431" s="147"/>
      <c r="AB431" s="147"/>
      <c r="AC431" s="147"/>
      <c r="AD431" s="147"/>
      <c r="AE431" s="147"/>
      <c r="AF431" s="147"/>
      <c r="AG431" s="147"/>
      <c r="AH431" s="147"/>
      <c r="AI431" s="147"/>
      <c r="AJ431" s="147"/>
      <c r="AK431" s="147"/>
      <c r="AL431" s="147"/>
      <c r="AM431" s="147"/>
      <c r="AN431" s="147"/>
    </row>
    <row r="432" spans="1:40" s="54" customFormat="1" ht="32.5">
      <c r="A432" s="53"/>
      <c r="P432" s="129"/>
      <c r="Q432" s="129"/>
      <c r="R432" s="147"/>
      <c r="S432" s="147"/>
      <c r="T432" s="147"/>
      <c r="U432" s="147"/>
      <c r="V432" s="147"/>
      <c r="W432" s="148"/>
      <c r="X432" s="147"/>
      <c r="Y432" s="147"/>
      <c r="Z432" s="147"/>
      <c r="AA432" s="147"/>
      <c r="AB432" s="147"/>
      <c r="AC432" s="147"/>
      <c r="AD432" s="147"/>
      <c r="AE432" s="147"/>
      <c r="AF432" s="147"/>
      <c r="AG432" s="147"/>
      <c r="AH432" s="147"/>
      <c r="AI432" s="147"/>
      <c r="AJ432" s="147"/>
      <c r="AK432" s="147"/>
      <c r="AL432" s="147"/>
      <c r="AM432" s="147"/>
      <c r="AN432" s="147"/>
    </row>
    <row r="433" spans="1:40" s="54" customFormat="1" ht="32.5">
      <c r="A433" s="53"/>
      <c r="P433" s="129"/>
      <c r="Q433" s="129"/>
      <c r="R433" s="147"/>
      <c r="S433" s="147"/>
      <c r="T433" s="147"/>
      <c r="U433" s="147"/>
      <c r="V433" s="147"/>
      <c r="W433" s="148"/>
      <c r="X433" s="147"/>
      <c r="Y433" s="147"/>
      <c r="Z433" s="147"/>
      <c r="AA433" s="147"/>
      <c r="AB433" s="147"/>
      <c r="AC433" s="147"/>
      <c r="AD433" s="147"/>
      <c r="AE433" s="147"/>
      <c r="AF433" s="147"/>
      <c r="AG433" s="147"/>
      <c r="AH433" s="147"/>
      <c r="AI433" s="147"/>
      <c r="AJ433" s="147"/>
      <c r="AK433" s="147"/>
      <c r="AL433" s="147"/>
      <c r="AM433" s="147"/>
      <c r="AN433" s="147"/>
    </row>
    <row r="434" spans="1:40" s="54" customFormat="1" ht="32.5">
      <c r="A434" s="53"/>
      <c r="P434" s="129"/>
      <c r="Q434" s="129"/>
      <c r="R434" s="147"/>
      <c r="S434" s="147"/>
      <c r="T434" s="147"/>
      <c r="U434" s="147"/>
      <c r="V434" s="147"/>
      <c r="W434" s="148"/>
      <c r="X434" s="147"/>
      <c r="Y434" s="147"/>
      <c r="Z434" s="147"/>
      <c r="AA434" s="147"/>
      <c r="AB434" s="147"/>
      <c r="AC434" s="147"/>
      <c r="AD434" s="147"/>
      <c r="AE434" s="147"/>
      <c r="AF434" s="147"/>
      <c r="AG434" s="147"/>
      <c r="AH434" s="147"/>
      <c r="AI434" s="147"/>
      <c r="AJ434" s="147"/>
      <c r="AK434" s="147"/>
      <c r="AL434" s="147"/>
      <c r="AM434" s="147"/>
      <c r="AN434" s="147"/>
    </row>
    <row r="435" spans="1:40" s="54" customFormat="1" ht="32.5">
      <c r="A435" s="53"/>
      <c r="P435" s="129"/>
      <c r="Q435" s="129"/>
      <c r="R435" s="147"/>
      <c r="S435" s="147"/>
      <c r="T435" s="147"/>
      <c r="U435" s="147"/>
      <c r="V435" s="147"/>
      <c r="W435" s="148"/>
      <c r="X435" s="147"/>
      <c r="Y435" s="147"/>
      <c r="Z435" s="147"/>
      <c r="AA435" s="147"/>
      <c r="AB435" s="147"/>
      <c r="AC435" s="147"/>
      <c r="AD435" s="147"/>
      <c r="AE435" s="147"/>
      <c r="AF435" s="147"/>
      <c r="AG435" s="147"/>
      <c r="AH435" s="147"/>
      <c r="AI435" s="147"/>
      <c r="AJ435" s="147"/>
      <c r="AK435" s="147"/>
      <c r="AL435" s="147"/>
      <c r="AM435" s="147"/>
      <c r="AN435" s="147"/>
    </row>
    <row r="436" spans="1:40" s="54" customFormat="1" ht="32.5">
      <c r="A436" s="53"/>
      <c r="P436" s="129"/>
      <c r="Q436" s="129"/>
      <c r="R436" s="147"/>
      <c r="S436" s="147"/>
      <c r="T436" s="147"/>
      <c r="U436" s="147"/>
      <c r="V436" s="147"/>
      <c r="W436" s="148"/>
      <c r="X436" s="147"/>
      <c r="Y436" s="147"/>
      <c r="Z436" s="147"/>
      <c r="AA436" s="147"/>
      <c r="AB436" s="147"/>
      <c r="AC436" s="147"/>
      <c r="AD436" s="147"/>
      <c r="AE436" s="147"/>
      <c r="AF436" s="147"/>
      <c r="AG436" s="147"/>
      <c r="AH436" s="147"/>
      <c r="AI436" s="147"/>
      <c r="AJ436" s="147"/>
      <c r="AK436" s="147"/>
      <c r="AL436" s="147"/>
      <c r="AM436" s="147"/>
      <c r="AN436" s="147"/>
    </row>
    <row r="437" spans="1:40" s="54" customFormat="1" ht="32.5">
      <c r="A437" s="53"/>
      <c r="P437" s="129"/>
      <c r="Q437" s="129"/>
      <c r="R437" s="147"/>
      <c r="S437" s="147"/>
      <c r="T437" s="147"/>
      <c r="U437" s="147"/>
      <c r="V437" s="147"/>
      <c r="W437" s="148"/>
      <c r="X437" s="147"/>
      <c r="Y437" s="147"/>
      <c r="Z437" s="147"/>
      <c r="AA437" s="147"/>
      <c r="AB437" s="147"/>
      <c r="AC437" s="147"/>
      <c r="AD437" s="147"/>
      <c r="AE437" s="147"/>
      <c r="AF437" s="147"/>
      <c r="AG437" s="147"/>
      <c r="AH437" s="147"/>
      <c r="AI437" s="147"/>
      <c r="AJ437" s="147"/>
      <c r="AK437" s="147"/>
      <c r="AL437" s="147"/>
      <c r="AM437" s="147"/>
      <c r="AN437" s="147"/>
    </row>
    <row r="438" spans="1:40" s="54" customFormat="1" ht="32.5">
      <c r="A438" s="53"/>
      <c r="P438" s="129"/>
      <c r="Q438" s="129"/>
      <c r="R438" s="147"/>
      <c r="S438" s="147"/>
      <c r="T438" s="147"/>
      <c r="U438" s="147"/>
      <c r="V438" s="147"/>
      <c r="W438" s="148"/>
      <c r="X438" s="147"/>
      <c r="Y438" s="147"/>
      <c r="Z438" s="147"/>
      <c r="AA438" s="147"/>
      <c r="AB438" s="147"/>
      <c r="AC438" s="147"/>
      <c r="AD438" s="147"/>
      <c r="AE438" s="147"/>
      <c r="AF438" s="147"/>
      <c r="AG438" s="147"/>
      <c r="AH438" s="147"/>
      <c r="AI438" s="147"/>
      <c r="AJ438" s="147"/>
      <c r="AK438" s="147"/>
      <c r="AL438" s="147"/>
      <c r="AM438" s="147"/>
      <c r="AN438" s="147"/>
    </row>
    <row r="439" spans="1:40" s="54" customFormat="1" ht="32.5">
      <c r="A439" s="53"/>
      <c r="P439" s="129"/>
      <c r="Q439" s="129"/>
      <c r="R439" s="147"/>
      <c r="S439" s="147"/>
      <c r="T439" s="147"/>
      <c r="U439" s="147"/>
      <c r="V439" s="147"/>
      <c r="W439" s="148"/>
      <c r="X439" s="147"/>
      <c r="Y439" s="147"/>
      <c r="Z439" s="147"/>
      <c r="AA439" s="147"/>
      <c r="AB439" s="147"/>
      <c r="AC439" s="147"/>
      <c r="AD439" s="147"/>
      <c r="AE439" s="147"/>
      <c r="AF439" s="147"/>
      <c r="AG439" s="147"/>
      <c r="AH439" s="147"/>
      <c r="AI439" s="147"/>
      <c r="AJ439" s="147"/>
      <c r="AK439" s="147"/>
      <c r="AL439" s="147"/>
      <c r="AM439" s="147"/>
      <c r="AN439" s="147"/>
    </row>
    <row r="440" spans="1:40" s="54" customFormat="1" ht="32.5">
      <c r="A440" s="53"/>
      <c r="P440" s="129"/>
      <c r="Q440" s="129"/>
      <c r="R440" s="147"/>
      <c r="S440" s="147"/>
      <c r="T440" s="147"/>
      <c r="U440" s="147"/>
      <c r="V440" s="147"/>
      <c r="W440" s="148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147"/>
      <c r="AH440" s="147"/>
      <c r="AI440" s="147"/>
      <c r="AJ440" s="147"/>
      <c r="AK440" s="147"/>
      <c r="AL440" s="147"/>
      <c r="AM440" s="147"/>
      <c r="AN440" s="147"/>
    </row>
    <row r="441" spans="1:40" s="54" customFormat="1" ht="32.5">
      <c r="A441" s="53"/>
      <c r="P441" s="129"/>
      <c r="Q441" s="129"/>
      <c r="R441" s="147"/>
      <c r="S441" s="147"/>
      <c r="T441" s="147"/>
      <c r="U441" s="147"/>
      <c r="V441" s="147"/>
      <c r="W441" s="148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/>
      <c r="AH441" s="147"/>
      <c r="AI441" s="147"/>
      <c r="AJ441" s="147"/>
      <c r="AK441" s="147"/>
      <c r="AL441" s="147"/>
      <c r="AM441" s="147"/>
      <c r="AN441" s="147"/>
    </row>
    <row r="442" spans="1:40" s="54" customFormat="1" ht="32.5">
      <c r="A442" s="53"/>
      <c r="P442" s="129"/>
      <c r="Q442" s="129"/>
      <c r="R442" s="147"/>
      <c r="S442" s="147"/>
      <c r="T442" s="147"/>
      <c r="U442" s="147"/>
      <c r="V442" s="147"/>
      <c r="W442" s="148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/>
      <c r="AH442" s="147"/>
      <c r="AI442" s="147"/>
      <c r="AJ442" s="147"/>
      <c r="AK442" s="147"/>
      <c r="AL442" s="147"/>
      <c r="AM442" s="147"/>
      <c r="AN442" s="147"/>
    </row>
    <row r="443" spans="1:40" s="54" customFormat="1" ht="32.5">
      <c r="A443" s="53"/>
      <c r="P443" s="129"/>
      <c r="Q443" s="129"/>
      <c r="R443" s="147"/>
      <c r="S443" s="147"/>
      <c r="T443" s="147"/>
      <c r="U443" s="147"/>
      <c r="V443" s="147"/>
      <c r="W443" s="148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/>
      <c r="AH443" s="147"/>
      <c r="AI443" s="147"/>
      <c r="AJ443" s="147"/>
      <c r="AK443" s="147"/>
      <c r="AL443" s="147"/>
      <c r="AM443" s="147"/>
      <c r="AN443" s="147"/>
    </row>
    <row r="444" spans="1:40" s="54" customFormat="1" ht="32.5">
      <c r="A444" s="53"/>
      <c r="P444" s="129"/>
      <c r="Q444" s="129"/>
      <c r="R444" s="147"/>
      <c r="S444" s="147"/>
      <c r="T444" s="147"/>
      <c r="U444" s="147"/>
      <c r="V444" s="147"/>
      <c r="W444" s="148"/>
      <c r="X444" s="147"/>
      <c r="Y444" s="147"/>
      <c r="Z444" s="147"/>
      <c r="AA444" s="147"/>
      <c r="AB444" s="147"/>
      <c r="AC444" s="147"/>
      <c r="AD444" s="147"/>
      <c r="AE444" s="147"/>
      <c r="AF444" s="147"/>
      <c r="AG444" s="147"/>
      <c r="AH444" s="147"/>
      <c r="AI444" s="147"/>
      <c r="AJ444" s="147"/>
      <c r="AK444" s="147"/>
      <c r="AL444" s="147"/>
      <c r="AM444" s="147"/>
      <c r="AN444" s="147"/>
    </row>
    <row r="445" spans="1:40" s="54" customFormat="1" ht="32.5">
      <c r="A445" s="53"/>
      <c r="P445" s="129"/>
      <c r="Q445" s="129"/>
      <c r="R445" s="147"/>
      <c r="S445" s="147"/>
      <c r="T445" s="147"/>
      <c r="U445" s="147"/>
      <c r="V445" s="147"/>
      <c r="W445" s="148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/>
      <c r="AH445" s="147"/>
      <c r="AI445" s="147"/>
      <c r="AJ445" s="147"/>
      <c r="AK445" s="147"/>
      <c r="AL445" s="147"/>
      <c r="AM445" s="147"/>
      <c r="AN445" s="147"/>
    </row>
    <row r="446" spans="1:40" s="116" customFormat="1" ht="32.5">
      <c r="A446" s="118"/>
      <c r="P446" s="130"/>
      <c r="Q446" s="130"/>
      <c r="R446" s="148"/>
      <c r="S446" s="148"/>
      <c r="T446" s="148"/>
      <c r="U446" s="148"/>
      <c r="V446" s="148"/>
      <c r="W446" s="148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</row>
  </sheetData>
  <sheetProtection algorithmName="SHA-512" hashValue="3qnzApnNZdjT0snt5u/dHXJjSPlccdxhfgUhiuy/l5AEvFhgTkDx4J/tAAPurQq2HdbumqXhjBkgTVKzeEVBYg==" saltValue="ptccboVvpwF/EdVbEymuOQ==" spinCount="100000" sheet="1" objects="1" scenarios="1"/>
  <dataConsolidate function="product">
    <dataRefs count="1">
      <dataRef name="$C$33&gt;0"/>
    </dataRefs>
  </dataConsolidate>
  <mergeCells count="160">
    <mergeCell ref="B2:M2"/>
    <mergeCell ref="B4:M4"/>
    <mergeCell ref="B5:D5"/>
    <mergeCell ref="E5:M5"/>
    <mergeCell ref="B7:D7"/>
    <mergeCell ref="E7:M7"/>
    <mergeCell ref="B9:D9"/>
    <mergeCell ref="E9:G9"/>
    <mergeCell ref="H9:J9"/>
    <mergeCell ref="K9:M9"/>
    <mergeCell ref="B10:M10"/>
    <mergeCell ref="B11:C11"/>
    <mergeCell ref="D11:M11"/>
    <mergeCell ref="B12:C12"/>
    <mergeCell ref="D12:M12"/>
    <mergeCell ref="B13:C13"/>
    <mergeCell ref="D13:M13"/>
    <mergeCell ref="B14:C14"/>
    <mergeCell ref="D14:M14"/>
    <mergeCell ref="B15:C15"/>
    <mergeCell ref="D15:E15"/>
    <mergeCell ref="G15:H15"/>
    <mergeCell ref="I15:M15"/>
    <mergeCell ref="B16:C16"/>
    <mergeCell ref="D16:E16"/>
    <mergeCell ref="G16:H16"/>
    <mergeCell ref="I16:M16"/>
    <mergeCell ref="B17:C17"/>
    <mergeCell ref="D17:M17"/>
    <mergeCell ref="B18:M18"/>
    <mergeCell ref="C19:F19"/>
    <mergeCell ref="G19:H19"/>
    <mergeCell ref="I19:K19"/>
    <mergeCell ref="L19:M19"/>
    <mergeCell ref="J23:K23"/>
    <mergeCell ref="C20:F20"/>
    <mergeCell ref="G20:H20"/>
    <mergeCell ref="J20:K20"/>
    <mergeCell ref="C21:F21"/>
    <mergeCell ref="G21:H21"/>
    <mergeCell ref="J21:K21"/>
    <mergeCell ref="J26:K26"/>
    <mergeCell ref="L26:M26"/>
    <mergeCell ref="C22:F22"/>
    <mergeCell ref="G22:H22"/>
    <mergeCell ref="J22:K22"/>
    <mergeCell ref="C24:F24"/>
    <mergeCell ref="G24:H24"/>
    <mergeCell ref="J24:K24"/>
    <mergeCell ref="C23:F23"/>
    <mergeCell ref="G23:H23"/>
    <mergeCell ref="C27:D27"/>
    <mergeCell ref="E27:F27"/>
    <mergeCell ref="H27:I27"/>
    <mergeCell ref="J27:K27"/>
    <mergeCell ref="L27:M27"/>
    <mergeCell ref="C28:D28"/>
    <mergeCell ref="E28:F28"/>
    <mergeCell ref="H28:I28"/>
    <mergeCell ref="J28:K28"/>
    <mergeCell ref="L28:M28"/>
    <mergeCell ref="C29:D29"/>
    <mergeCell ref="E29:F29"/>
    <mergeCell ref="H29:I29"/>
    <mergeCell ref="J29:K29"/>
    <mergeCell ref="L29:M29"/>
    <mergeCell ref="C31:D31"/>
    <mergeCell ref="E31:F31"/>
    <mergeCell ref="H31:I31"/>
    <mergeCell ref="J31:K31"/>
    <mergeCell ref="L31:M31"/>
    <mergeCell ref="B33:E33"/>
    <mergeCell ref="B34:E34"/>
    <mergeCell ref="B36:D36"/>
    <mergeCell ref="F36:G36"/>
    <mergeCell ref="J36:L36"/>
    <mergeCell ref="M36:N36"/>
    <mergeCell ref="F37:G37"/>
    <mergeCell ref="B38:D38"/>
    <mergeCell ref="F38:G38"/>
    <mergeCell ref="J38:L38"/>
    <mergeCell ref="M38:N38"/>
    <mergeCell ref="B39:C39"/>
    <mergeCell ref="F39:G39"/>
    <mergeCell ref="H39:J39"/>
    <mergeCell ref="B40:H40"/>
    <mergeCell ref="I40:L40"/>
    <mergeCell ref="M40:P40"/>
    <mergeCell ref="B41:B43"/>
    <mergeCell ref="C41:D43"/>
    <mergeCell ref="E41:F43"/>
    <mergeCell ref="G41:G42"/>
    <mergeCell ref="H41:H42"/>
    <mergeCell ref="I41:J42"/>
    <mergeCell ref="K41:L43"/>
    <mergeCell ref="M41:N42"/>
    <mergeCell ref="O41:P43"/>
    <mergeCell ref="I43:J43"/>
    <mergeCell ref="M43:N43"/>
    <mergeCell ref="O49:P49"/>
    <mergeCell ref="I44:J44"/>
    <mergeCell ref="K44:L44"/>
    <mergeCell ref="M44:N44"/>
    <mergeCell ref="O44:P44"/>
    <mergeCell ref="I45:J45"/>
    <mergeCell ref="K45:L45"/>
    <mergeCell ref="M45:N45"/>
    <mergeCell ref="O45:P45"/>
    <mergeCell ref="I46:J46"/>
    <mergeCell ref="K46:L46"/>
    <mergeCell ref="M46:N46"/>
    <mergeCell ref="O46:P46"/>
    <mergeCell ref="K58:P58"/>
    <mergeCell ref="H30:I30"/>
    <mergeCell ref="E30:F30"/>
    <mergeCell ref="C30:D30"/>
    <mergeCell ref="I50:J50"/>
    <mergeCell ref="K50:L50"/>
    <mergeCell ref="M50:N50"/>
    <mergeCell ref="O50:P50"/>
    <mergeCell ref="B52:F52"/>
    <mergeCell ref="B53:B54"/>
    <mergeCell ref="C53:F54"/>
    <mergeCell ref="G53:G54"/>
    <mergeCell ref="H53:H54"/>
    <mergeCell ref="I47:J47"/>
    <mergeCell ref="K47:L47"/>
    <mergeCell ref="M47:N47"/>
    <mergeCell ref="O47:P47"/>
    <mergeCell ref="I48:J48"/>
    <mergeCell ref="K48:L48"/>
    <mergeCell ref="M48:N48"/>
    <mergeCell ref="O48:P48"/>
    <mergeCell ref="I49:J49"/>
    <mergeCell ref="K49:L49"/>
    <mergeCell ref="M49:N49"/>
    <mergeCell ref="C62:F62"/>
    <mergeCell ref="K62:P62"/>
    <mergeCell ref="C59:F59"/>
    <mergeCell ref="K59:P59"/>
    <mergeCell ref="C60:F60"/>
    <mergeCell ref="K60:P60"/>
    <mergeCell ref="C61:F61"/>
    <mergeCell ref="O18:P18"/>
    <mergeCell ref="O19:P19"/>
    <mergeCell ref="O20:P20"/>
    <mergeCell ref="O21:P21"/>
    <mergeCell ref="J30:K30"/>
    <mergeCell ref="L30:M30"/>
    <mergeCell ref="B25:M25"/>
    <mergeCell ref="C26:D26"/>
    <mergeCell ref="E26:F26"/>
    <mergeCell ref="H26:I26"/>
    <mergeCell ref="C55:F55"/>
    <mergeCell ref="K61:P61"/>
    <mergeCell ref="C56:F56"/>
    <mergeCell ref="J56:P56"/>
    <mergeCell ref="C57:F57"/>
    <mergeCell ref="K57:P57"/>
    <mergeCell ref="C58:F58"/>
  </mergeCells>
  <conditionalFormatting sqref="B24 B27:B34">
    <cfRule type="expression" dxfId="9" priority="13" stopIfTrue="1">
      <formula>A24=1</formula>
    </cfRule>
  </conditionalFormatting>
  <conditionalFormatting sqref="H55:H61">
    <cfRule type="cellIs" dxfId="8" priority="14" stopIfTrue="1" operator="equal">
      <formula>$G55</formula>
    </cfRule>
  </conditionalFormatting>
  <conditionalFormatting sqref="S57 O29:O30">
    <cfRule type="cellIs" priority="15" stopIfTrue="1" operator="equal">
      <formula>$O$29</formula>
    </cfRule>
  </conditionalFormatting>
  <conditionalFormatting sqref="P33:R33 S29:S30 Q28:R28 P27:S27 X26:Y26 U26:V28 X27:X28">
    <cfRule type="cellIs" priority="16" stopIfTrue="1" operator="equal">
      <formula>0</formula>
    </cfRule>
  </conditionalFormatting>
  <conditionalFormatting sqref="P33 R33 P27 R27:R28">
    <cfRule type="expression" priority="17" stopIfTrue="1">
      <formula>NOT(ISERROR(SEARCH("ERRO",P27)))</formula>
    </cfRule>
  </conditionalFormatting>
  <conditionalFormatting sqref="C27:D27">
    <cfRule type="cellIs" dxfId="7" priority="18" stopIfTrue="1" operator="between">
      <formula>#REF!</formula>
      <formula>#REF!</formula>
    </cfRule>
    <cfRule type="cellIs" dxfId="6" priority="19" stopIfTrue="1" operator="between">
      <formula>#REF!</formula>
      <formula>#REF!</formula>
    </cfRule>
  </conditionalFormatting>
  <conditionalFormatting sqref="E28:F28">
    <cfRule type="cellIs" dxfId="5" priority="20" stopIfTrue="1" operator="between">
      <formula>#REF!</formula>
      <formula>#REF!</formula>
    </cfRule>
    <cfRule type="cellIs" dxfId="4" priority="21" stopIfTrue="1" operator="between">
      <formula>#REF!</formula>
      <formula>#REF!</formula>
    </cfRule>
  </conditionalFormatting>
  <conditionalFormatting sqref="Z26:AA26 X29:Y30 AA29:AE30 Z27:Z30">
    <cfRule type="cellIs" priority="12" stopIfTrue="1" operator="equal">
      <formula>0</formula>
    </cfRule>
  </conditionalFormatting>
  <conditionalFormatting sqref="W29:X30 V26:V28">
    <cfRule type="containsText" priority="11" stopIfTrue="1" operator="containsText" text="ERRO">
      <formula>NOT(ISERROR(SEARCH("ERRO",V26)))</formula>
    </cfRule>
  </conditionalFormatting>
  <conditionalFormatting sqref="V29:W30">
    <cfRule type="cellIs" priority="10" stopIfTrue="1" operator="equal">
      <formula>0</formula>
    </cfRule>
  </conditionalFormatting>
  <conditionalFormatting sqref="X28">
    <cfRule type="containsText" priority="9" stopIfTrue="1" operator="containsText" text="ERRO">
      <formula>NOT(ISERROR(SEARCH("ERRO",X28)))</formula>
    </cfRule>
  </conditionalFormatting>
  <conditionalFormatting sqref="E27:F27">
    <cfRule type="cellIs" dxfId="3" priority="30" stopIfTrue="1" operator="between">
      <formula>$C$27</formula>
      <formula>$V$26</formula>
    </cfRule>
  </conditionalFormatting>
  <conditionalFormatting sqref="E29:F30">
    <cfRule type="cellIs" dxfId="2" priority="31" stopIfTrue="1" operator="between">
      <formula>$O$22</formula>
      <formula>$V$28</formula>
    </cfRule>
  </conditionalFormatting>
  <conditionalFormatting sqref="B30">
    <cfRule type="expression" dxfId="1" priority="3" stopIfTrue="1">
      <formula>A24=1</formula>
    </cfRule>
    <cfRule type="expression" dxfId="0" priority="4" stopIfTrue="1">
      <formula>A24=1</formula>
    </cfRule>
  </conditionalFormatting>
  <dataValidations count="10">
    <dataValidation errorStyle="information" allowBlank="1" showInputMessage="1" showErrorMessage="1" prompt="ATENÇÃO:_x000a_1 - É OBRIGATÓRIO PREENCHER A INFORMAÇÃO RESPEITANTE AO REPRESENTANTE LEGAL  _x000a_2 - NÃO SE ESQUEÇA DE SELECCIONAR O TIPO DE REVISÃO:_x000a_- AMULATÓRIO_x000a_- HOSPITALAR_x000a_- AMBULATÓRIO E HOSPITALAR" sqref="D12:M12" xr:uid="{00000000-0002-0000-0000-000000000000}"/>
    <dataValidation allowBlank="1" showInputMessage="1" prompt="É obrigatorio preencher o campo 7 - Contactos " sqref="E5:M5" xr:uid="{00000000-0002-0000-0000-000001000000}"/>
    <dataValidation type="list" allowBlank="1" showInputMessage="1" showErrorMessage="1" sqref="K39" xr:uid="{00000000-0002-0000-0000-000002000000}">
      <formula1>#REF!</formula1>
    </dataValidation>
    <dataValidation type="textLength" errorStyle="warning" operator="equal" allowBlank="1" showInputMessage="1" showErrorMessage="1" error="Verifique se o número de registo está correcto  " sqref="B44:B49 D11" xr:uid="{00000000-0002-0000-0000-000003000000}">
      <formula1>7</formula1>
    </dataValidation>
    <dataValidation type="list" allowBlank="1" showInputMessage="1" showErrorMessage="1" sqref="E9 K9" xr:uid="{00000000-0002-0000-0000-000004000000}">
      <formula1>$U$3:$U$6</formula1>
    </dataValidation>
    <dataValidation type="custom" allowBlank="1" showInputMessage="1" showErrorMessage="1" error="Atenção não preencheu o Nome " sqref="D15:E15" xr:uid="{00000000-0002-0000-0000-000005000000}">
      <formula1>E7&gt;0</formula1>
    </dataValidation>
    <dataValidation type="list" allowBlank="1" showInputMessage="1" showErrorMessage="1" sqref="O30" xr:uid="{00000000-0002-0000-0000-000006000000}">
      <formula1>$X$27:$X$31</formula1>
    </dataValidation>
    <dataValidation type="list" allowBlank="1" showInputMessage="1" showErrorMessage="1" sqref="O23" xr:uid="{00000000-0002-0000-0000-000007000000}">
      <formula1>$S$19:$S$23</formula1>
    </dataValidation>
    <dataValidation type="list" allowBlank="1" showInputMessage="1" showErrorMessage="1" sqref="O20:P20" xr:uid="{00000000-0002-0000-0000-000008000000}">
      <formula1>$T$19:$T$22</formula1>
    </dataValidation>
    <dataValidation allowBlank="1" showInputMessage="1" showErrorMessage="1" prompt="É obrigatorio preencher o campo 7 - Contactos " sqref="E7:M7" xr:uid="{00000000-0002-0000-0000-000009000000}"/>
  </dataValidations>
  <printOptions horizontalCentered="1" verticalCentered="1"/>
  <pageMargins left="0.19685039370078741" right="3.937007874015748E-2" top="0.19685039370078741" bottom="0.39370078740157483" header="0.19685039370078741" footer="0.19685039370078741"/>
  <pageSetup paperSize="9" scale="45" orientation="portrait" r:id="rId1"/>
  <headerFooter scaleWithDoc="0">
    <oddHeader xml:space="preserve">&amp;L
&amp;G&amp;C
&amp;R
</oddHeader>
    <oddFooter>&amp;L&amp;8
&amp;C&amp;7INFARMED - Autoridade Nacional do Medicamento e Produtos de Saúde, I.P.
Parque de Saúde de Lisboa - Av. do Brasil, 53 * 1749-004 Lisboa * Tel.: +351 217 987 100 *  Fax: +351 217 987 316  * Website: www.infarmed.pt * E-mail: infarmed@infarmed.pt</oddFooter>
  </headerFooter>
  <ignoredErrors>
    <ignoredError sqref="E44" unlockedFormula="1"/>
    <ignoredError sqref="F37 F39 G43:H43" numberStoredAsText="1"/>
    <ignoredError sqref="L29" evalError="1"/>
  </ignoredError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Form_NGen </vt:lpstr>
      <vt:lpstr>'Form_NGen '!Área_de_Impressão</vt:lpstr>
    </vt:vector>
  </TitlesOfParts>
  <Company>Infarmed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Infarmed</dc:creator>
  <cp:lastModifiedBy>Georgina Jesus</cp:lastModifiedBy>
  <cp:lastPrinted>2024-11-15T18:16:56Z</cp:lastPrinted>
  <dcterms:created xsi:type="dcterms:W3CDTF">2008-07-23T17:00:16Z</dcterms:created>
  <dcterms:modified xsi:type="dcterms:W3CDTF">2024-11-18T09:01:10Z</dcterms:modified>
</cp:coreProperties>
</file>