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vsrvfs01.infarmed.local\Grupos\DATS\Medicamentos\Precos\RAP AMBULATÓRIO_HOSPITALAR\2026\Preparação\PUBLICAÇÃO_SITE_MNG\Publicação\"/>
    </mc:Choice>
  </mc:AlternateContent>
  <xr:revisionPtr revIDLastSave="0" documentId="13_ncr:1_{CF90D85C-04B3-4537-BA9E-11724B4B8FC1}" xr6:coauthVersionLast="47" xr6:coauthVersionMax="47" xr10:uidLastSave="{00000000-0000-0000-0000-000000000000}"/>
  <bookViews>
    <workbookView xWindow="28680" yWindow="-2040" windowWidth="38640" windowHeight="21240" xr2:uid="{F31ECCDA-8D1C-4053-BEF3-0DC2E08F2DF5}"/>
  </bookViews>
  <sheets>
    <sheet name="Form_MNG " sheetId="1" r:id="rId1"/>
  </sheets>
  <definedNames>
    <definedName name="_xlnm._FilterDatabase" localSheetId="0" hidden="1">'Form_MNG '!$U$8:$U$11</definedName>
    <definedName name="_xlnm.Print_Area" localSheetId="0">'Form_MNG '!$B$1:$P$64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61" i="1" l="1"/>
  <c r="B60" i="1"/>
  <c r="B59" i="1"/>
  <c r="B58" i="1"/>
  <c r="B57" i="1"/>
  <c r="B56" i="1"/>
  <c r="B55" i="1"/>
  <c r="C55" i="1" l="1"/>
  <c r="G49" i="1"/>
  <c r="H49" i="1" s="1"/>
  <c r="F49" i="1"/>
  <c r="C61" i="1" s="1"/>
  <c r="E49" i="1"/>
  <c r="D49" i="1"/>
  <c r="G48" i="1"/>
  <c r="H48" i="1" s="1"/>
  <c r="F48" i="1"/>
  <c r="E48" i="1"/>
  <c r="D48" i="1"/>
  <c r="G47" i="1"/>
  <c r="H47" i="1" s="1"/>
  <c r="F47" i="1"/>
  <c r="E47" i="1"/>
  <c r="D47" i="1"/>
  <c r="G46" i="1"/>
  <c r="H46" i="1" s="1"/>
  <c r="F46" i="1"/>
  <c r="E46" i="1"/>
  <c r="D46" i="1"/>
  <c r="C58" i="1" s="1"/>
  <c r="G45" i="1"/>
  <c r="H45" i="1" s="1"/>
  <c r="F45" i="1"/>
  <c r="C57" i="1" s="1"/>
  <c r="E45" i="1"/>
  <c r="D45" i="1"/>
  <c r="G44" i="1"/>
  <c r="H44" i="1" s="1"/>
  <c r="F44" i="1"/>
  <c r="E44" i="1"/>
  <c r="D44" i="1"/>
  <c r="H30" i="1"/>
  <c r="J30" i="1" s="1"/>
  <c r="G30" i="1"/>
  <c r="H29" i="1"/>
  <c r="J29" i="1" s="1"/>
  <c r="G29" i="1"/>
  <c r="X28" i="1"/>
  <c r="U28" i="1"/>
  <c r="H28" i="1"/>
  <c r="J28" i="1" s="1"/>
  <c r="G28" i="1"/>
  <c r="H27" i="1"/>
  <c r="J27" i="1" s="1"/>
  <c r="G27" i="1"/>
  <c r="V26" i="1"/>
  <c r="R26" i="1"/>
  <c r="V28" i="1" s="1"/>
  <c r="M23" i="1"/>
  <c r="J23" i="1"/>
  <c r="M22" i="1"/>
  <c r="J22" i="1"/>
  <c r="Z21" i="1"/>
  <c r="M21" i="1"/>
  <c r="J21" i="1"/>
  <c r="Z20" i="1"/>
  <c r="M20" i="1"/>
  <c r="J20" i="1"/>
  <c r="Z19" i="1"/>
  <c r="E27" i="1" s="1"/>
  <c r="C59" i="1" l="1"/>
  <c r="L27" i="1"/>
  <c r="A27" i="1" s="1"/>
  <c r="L28" i="1"/>
  <c r="A28" i="1" s="1"/>
  <c r="L30" i="1"/>
  <c r="A30" i="1" s="1"/>
  <c r="U26" i="1"/>
  <c r="E29" i="1"/>
  <c r="L29" i="1" s="1"/>
  <c r="A29" i="1" s="1"/>
  <c r="C56" i="1"/>
  <c r="C60" i="1"/>
  <c r="AE29" i="1"/>
  <c r="AD29" i="1" l="1"/>
  <c r="V7" i="1"/>
  <c r="H38" i="1" s="1"/>
  <c r="M44" i="1" s="1"/>
  <c r="O44" i="1" s="1"/>
  <c r="I56" i="1" s="1"/>
  <c r="U7" i="1"/>
  <c r="H36" i="1" s="1"/>
  <c r="I45" i="1" s="1"/>
  <c r="K45" i="1" s="1"/>
  <c r="G57" i="1" s="1"/>
  <c r="M38" i="1" l="1"/>
  <c r="I55" i="1" s="1"/>
  <c r="H56" i="1"/>
  <c r="I47" i="1"/>
  <c r="K47" i="1" s="1"/>
  <c r="G59" i="1" s="1"/>
  <c r="I49" i="1"/>
  <c r="K49" i="1" s="1"/>
  <c r="G61" i="1" s="1"/>
  <c r="I48" i="1"/>
  <c r="K48" i="1" s="1"/>
  <c r="G60" i="1" s="1"/>
  <c r="I46" i="1"/>
  <c r="K46" i="1" s="1"/>
  <c r="G58" i="1" s="1"/>
  <c r="M45" i="1"/>
  <c r="O45" i="1" s="1"/>
  <c r="M48" i="1"/>
  <c r="O48" i="1" s="1"/>
  <c r="M46" i="1"/>
  <c r="O46" i="1" s="1"/>
  <c r="M47" i="1"/>
  <c r="O47" i="1" s="1"/>
  <c r="M49" i="1"/>
  <c r="O49" i="1" s="1"/>
  <c r="M36" i="1"/>
  <c r="G55" i="1" s="1"/>
  <c r="I44" i="1"/>
  <c r="K44" i="1" s="1"/>
  <c r="G56" i="1" s="1"/>
  <c r="H55" i="1" l="1"/>
  <c r="I60" i="1"/>
  <c r="H60" i="1"/>
  <c r="I57" i="1"/>
  <c r="H57" i="1"/>
  <c r="I61" i="1"/>
  <c r="H61" i="1"/>
  <c r="I59" i="1"/>
  <c r="H59" i="1"/>
  <c r="I58" i="1"/>
  <c r="H5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M80322</author>
    <author>Fernanda Ferrador</author>
    <author>Mara Guilherme</author>
    <author>fernanda ferrador</author>
  </authors>
  <commentList>
    <comment ref="G15" authorId="0" shapeId="0" xr:uid="{62454758-E62C-476E-9945-CABA8B41C499}">
      <text>
        <r>
          <rPr>
            <b/>
            <sz val="14"/>
            <color indexed="81"/>
            <rFont val="Arial"/>
            <family val="2"/>
          </rPr>
          <t>Preencher apenas quando aplicável</t>
        </r>
      </text>
    </comment>
    <comment ref="O19" authorId="1" shapeId="0" xr:uid="{2F4A0C8E-6988-41E7-ACF2-BB8E359DFC73}">
      <text>
        <r>
          <rPr>
            <b/>
            <sz val="14"/>
            <color indexed="81"/>
            <rFont val="Arial"/>
            <family val="2"/>
          </rPr>
          <t xml:space="preserve">Selecionar a Classificação do Medicamento em Espanha: 
      -  Envase Normal
      -  Envase Clínico </t>
        </r>
      </text>
    </comment>
    <comment ref="O22" authorId="2" shapeId="0" xr:uid="{82725819-D09E-4E61-8F4A-C47BBADE94D8}">
      <text>
        <r>
          <rPr>
            <b/>
            <sz val="14"/>
            <color indexed="81"/>
            <rFont val="Arial"/>
            <family val="2"/>
          </rPr>
          <t>Selecionar a Classe do medicamento em Itália: 
      - A, H ou C</t>
        </r>
      </text>
    </comment>
    <comment ref="J38" authorId="3" shapeId="0" xr:uid="{36431580-EE21-4232-A7A0-FD07A9EB8302}">
      <text>
        <r>
          <rPr>
            <b/>
            <sz val="14"/>
            <color indexed="81"/>
            <rFont val="Arial"/>
            <family val="2"/>
          </rPr>
          <t xml:space="preserve">PVA REFERÊNCIA  
+ TAXA DE COMERCIALIZAÇÃO (0,4%) </t>
        </r>
      </text>
    </comment>
    <comment ref="I53" authorId="0" shapeId="0" xr:uid="{EAE64BCC-D9F6-4E32-963F-162B15C2A6C0}">
      <text>
        <r>
          <rPr>
            <b/>
            <sz val="14"/>
            <color indexed="81"/>
            <rFont val="Arial"/>
            <family val="2"/>
          </rPr>
          <t>PREÇO DE AQUISIÇÃO = 
PVA REFERÊNCIA 
+ TAXA DE COMERCIALIZAÇÃO (0,4%) 
+ IVA (6%)</t>
        </r>
      </text>
    </comment>
  </commentList>
</comments>
</file>

<file path=xl/sharedStrings.xml><?xml version="1.0" encoding="utf-8"?>
<sst xmlns="http://schemas.openxmlformats.org/spreadsheetml/2006/main" count="88" uniqueCount="71">
  <si>
    <t xml:space="preserve"> REVISÃO ANUAL DE PREÇOS DE MEDICAMENTO NÃO GENÉRICO (Mercado Ambulatório e Hospitalar) - 2026</t>
  </si>
  <si>
    <t>1 - INFORMAÇÃO GERAL</t>
  </si>
  <si>
    <t>SIM</t>
  </si>
  <si>
    <t>TITULAR AIM</t>
  </si>
  <si>
    <t>NÃO</t>
  </si>
  <si>
    <t>REPRESENTANTE LEGAL</t>
  </si>
  <si>
    <t>REVISÃO  AMBULATÓRIO</t>
  </si>
  <si>
    <t>REVISÃO  HOSPITALAR</t>
  </si>
  <si>
    <t>2 - MEDICAMENTO NÃO GENÉRICO (APRESENTAÇÃO DE MENOR DIMENSÃO)</t>
  </si>
  <si>
    <t>Nº DE REGISTO</t>
  </si>
  <si>
    <t>NOME DO MEDICAMENTO</t>
  </si>
  <si>
    <t>DCI</t>
  </si>
  <si>
    <t>FORMA FARMACÊUTICA</t>
  </si>
  <si>
    <t>APRESENTAÇÃO</t>
  </si>
  <si>
    <t>VOLUME / APRESENTAÇÃO</t>
  </si>
  <si>
    <t>DOSAGEM</t>
  </si>
  <si>
    <t>ACONDICIONAMENTO</t>
  </si>
  <si>
    <t>3 - MEDICAMENTO NÃO GENÉRICO DE REFERÊNCIA</t>
  </si>
  <si>
    <t>ESPANHA</t>
  </si>
  <si>
    <t>PAÍSES</t>
  </si>
  <si>
    <t>MARCA</t>
  </si>
  <si>
    <t>CLASSIFICAÇÃO MEDICAMENTO</t>
  </si>
  <si>
    <t>H</t>
  </si>
  <si>
    <t>ENVASE CLÍNICO</t>
  </si>
  <si>
    <t>FRANÇA</t>
  </si>
  <si>
    <t>ITÁLIA</t>
  </si>
  <si>
    <t>A</t>
  </si>
  <si>
    <t>ENVASE NORMAL</t>
  </si>
  <si>
    <t>CLASSE</t>
  </si>
  <si>
    <t>PVA</t>
  </si>
  <si>
    <t>C</t>
  </si>
  <si>
    <t>BÉLGICA</t>
  </si>
  <si>
    <t>4 - CÁLCULO  DOS  PVA  DE  REFERÊNCIA</t>
  </si>
  <si>
    <t xml:space="preserve">PVP  </t>
  </si>
  <si>
    <r>
      <t>DOSAGEM
R</t>
    </r>
    <r>
      <rPr>
        <b/>
        <vertAlign val="subscript"/>
        <sz val="16"/>
        <rFont val="Arial"/>
        <family val="2"/>
      </rPr>
      <t>1</t>
    </r>
  </si>
  <si>
    <r>
      <t>APRESENTAÇÃO            R</t>
    </r>
    <r>
      <rPr>
        <b/>
        <vertAlign val="subscript"/>
        <sz val="16"/>
        <rFont val="Arial"/>
        <family val="2"/>
      </rPr>
      <t>2</t>
    </r>
  </si>
  <si>
    <t>APRESENTAÇÃO                         Y</t>
  </si>
  <si>
    <t>PVA 
REFERÊNCIA</t>
  </si>
  <si>
    <r>
      <t>R</t>
    </r>
    <r>
      <rPr>
        <b/>
        <vertAlign val="subscript"/>
        <sz val="12"/>
        <rFont val="Arial"/>
        <family val="2"/>
      </rPr>
      <t>1</t>
    </r>
    <r>
      <rPr>
        <b/>
        <sz val="12"/>
        <rFont val="Arial"/>
        <family val="2"/>
      </rPr>
      <t xml:space="preserve"> - Proporcionalidade da dosagem</t>
    </r>
  </si>
  <si>
    <r>
      <t>R</t>
    </r>
    <r>
      <rPr>
        <b/>
        <vertAlign val="subscript"/>
        <sz val="12"/>
        <rFont val="Arial"/>
        <family val="2"/>
      </rPr>
      <t xml:space="preserve">2 </t>
    </r>
    <r>
      <rPr>
        <b/>
        <sz val="12"/>
        <rFont val="Arial"/>
        <family val="2"/>
      </rPr>
      <t>- Proporcionalidade da dimensão da apresentação</t>
    </r>
  </si>
  <si>
    <t>MERCADO AMBULATÓRIO</t>
  </si>
  <si>
    <t>PVA REFERÊNCIA  (MÉDIA)</t>
  </si>
  <si>
    <t>PVP (IVA INCLUÍDO)</t>
  </si>
  <si>
    <t>(1)</t>
  </si>
  <si>
    <t>MERCADO HOSPITALAR</t>
  </si>
  <si>
    <t>PVA REFERÊNCIA (MÍNIMO)</t>
  </si>
  <si>
    <t>PREÇO AQUISIÇÃO
S/IVA</t>
  </si>
  <si>
    <t>(2)</t>
  </si>
  <si>
    <t>5 - OUTRAS APRESENTAÇÕES DA  FORMA FARMACÊUTICA E DOSAGEM</t>
  </si>
  <si>
    <t>Nº DE 
REGISTO</t>
  </si>
  <si>
    <r>
      <t>R</t>
    </r>
    <r>
      <rPr>
        <b/>
        <vertAlign val="subscript"/>
        <sz val="16"/>
        <rFont val="Arial"/>
        <family val="2"/>
      </rPr>
      <t>2</t>
    </r>
  </si>
  <si>
    <t>Y</t>
  </si>
  <si>
    <t xml:space="preserve">PVA </t>
  </si>
  <si>
    <t>PVP 
(C/IVA)</t>
  </si>
  <si>
    <t>(3)</t>
  </si>
  <si>
    <t>(4)</t>
  </si>
  <si>
    <t xml:space="preserve">(1) x (3) x (4) </t>
  </si>
  <si>
    <t xml:space="preserve">(2) x (3) x (4) </t>
  </si>
  <si>
    <t>6 - QUADRO  SÍNTESE</t>
  </si>
  <si>
    <t>MERCADO 
AMBULATÓRIO</t>
  </si>
  <si>
    <t>MERCADO 
HOSPITALAR</t>
  </si>
  <si>
    <t>Nº DE
 REGISTO</t>
  </si>
  <si>
    <t>APRESENTAÇÃO/DOSAGEM</t>
  </si>
  <si>
    <t>PVP
(C/IVA)</t>
  </si>
  <si>
    <t>PREÇO AQUISIÇÃO (S/IVA)</t>
  </si>
  <si>
    <t>PREÇO AQUISIÇÃO (C/IVA)</t>
  </si>
  <si>
    <t>7 - CONTACTOS</t>
  </si>
  <si>
    <t>NOME</t>
  </si>
  <si>
    <t>EMAIL</t>
  </si>
  <si>
    <t>TELEF</t>
  </si>
  <si>
    <t>M-PRP-002/07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</si>
</sst>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7" formatCode="#,##0.00\ &quot;€&quot;;\-#,##0.00\ &quot;€&quot;"/>
    <numFmt numFmtId="164" formatCode="#,##0.00\ &quot;€&quot;"/>
    <numFmt numFmtId="165" formatCode="#,##0.000"/>
    <numFmt numFmtId="166" formatCode="_-* #,##0.00\ _€_-;\-* #,##0.00\ _€_-;_-* &quot;-&quot;??\ _€_-;_-@_-"/>
    <numFmt numFmtId="167" formatCode="#,##0.00_ ;\-#,##0.00\ "/>
    <numFmt numFmtId="168" formatCode="0.0000"/>
    <numFmt numFmtId="169" formatCode="0.000"/>
    <numFmt numFmtId="170" formatCode="00"/>
  </numFmts>
  <fonts count="31">
    <font>
      <sz val="10"/>
      <name val="Arial"/>
    </font>
    <font>
      <sz val="12"/>
      <name val="Arial"/>
      <family val="2"/>
    </font>
    <font>
      <sz val="12"/>
      <color theme="0"/>
      <name val="Arial"/>
      <family val="2"/>
    </font>
    <font>
      <sz val="12"/>
      <color rgb="FFFF0000"/>
      <name val="Arial"/>
      <family val="2"/>
    </font>
    <font>
      <b/>
      <sz val="18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sz val="10"/>
      <name val="Arial"/>
      <family val="2"/>
    </font>
    <font>
      <b/>
      <sz val="14"/>
      <color theme="0"/>
      <name val="Arial"/>
      <family val="2"/>
    </font>
    <font>
      <b/>
      <sz val="14"/>
      <name val="Arial"/>
      <family val="2"/>
    </font>
    <font>
      <sz val="15"/>
      <name val="Arial"/>
      <family val="2"/>
    </font>
    <font>
      <sz val="16"/>
      <color theme="1"/>
      <name val="Arial"/>
      <family val="2"/>
    </font>
    <font>
      <b/>
      <sz val="12"/>
      <name val="Arial"/>
      <family val="2"/>
    </font>
    <font>
      <b/>
      <vertAlign val="subscript"/>
      <sz val="16"/>
      <name val="Arial"/>
      <family val="2"/>
    </font>
    <font>
      <b/>
      <vertAlign val="subscript"/>
      <sz val="12"/>
      <name val="Arial"/>
      <family val="2"/>
    </font>
    <font>
      <sz val="16"/>
      <color theme="0"/>
      <name val="Arial"/>
      <family val="2"/>
    </font>
    <font>
      <b/>
      <sz val="15"/>
      <name val="Arial"/>
      <family val="2"/>
    </font>
    <font>
      <b/>
      <sz val="16"/>
      <color indexed="9"/>
      <name val="Arial"/>
      <family val="2"/>
    </font>
    <font>
      <b/>
      <sz val="16"/>
      <color theme="0"/>
      <name val="Arial"/>
      <family val="2"/>
    </font>
    <font>
      <sz val="9"/>
      <name val="Arial"/>
      <family val="2"/>
    </font>
    <font>
      <sz val="11"/>
      <name val="Arial"/>
      <family val="2"/>
    </font>
    <font>
      <sz val="6"/>
      <name val="Arial"/>
      <family val="2"/>
    </font>
    <font>
      <b/>
      <sz val="12"/>
      <color theme="0"/>
      <name val="Arial"/>
      <family val="2"/>
    </font>
    <font>
      <b/>
      <sz val="26"/>
      <name val="Arial"/>
      <family val="2"/>
    </font>
    <font>
      <b/>
      <sz val="26"/>
      <color theme="0"/>
      <name val="Arial"/>
      <family val="2"/>
    </font>
    <font>
      <sz val="26"/>
      <name val="Arial"/>
      <family val="2"/>
    </font>
    <font>
      <sz val="26"/>
      <color theme="0"/>
      <name val="Arial"/>
      <family val="2"/>
    </font>
    <font>
      <b/>
      <sz val="14"/>
      <color indexed="81"/>
      <name val="Arial"/>
      <family val="2"/>
    </font>
    <font>
      <sz val="14"/>
      <color theme="0"/>
      <name val="Arial"/>
      <family val="2"/>
    </font>
    <font>
      <sz val="10"/>
      <color theme="0"/>
      <name val="Arial"/>
      <family val="2"/>
    </font>
    <font>
      <b/>
      <sz val="12"/>
      <color theme="0"/>
      <name val="Geneva"/>
    </font>
  </fonts>
  <fills count="9">
    <fill>
      <patternFill patternType="none"/>
    </fill>
    <fill>
      <patternFill patternType="gray125"/>
    </fill>
    <fill>
      <gradientFill degree="270">
        <stop position="0">
          <color theme="8" tint="0.80001220740379042"/>
        </stop>
        <stop position="1">
          <color rgb="FF99CCFF"/>
        </stop>
      </gradientFill>
    </fill>
    <fill>
      <patternFill patternType="solid">
        <fgColor theme="8" tint="0.79998168889431442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44"/>
      </patternFill>
    </fill>
    <fill>
      <patternFill patternType="solid">
        <fgColor indexed="44"/>
        <bgColor indexed="64"/>
      </patternFill>
    </fill>
  </fills>
  <borders count="6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hair">
        <color indexed="64"/>
      </right>
      <top style="dotted">
        <color indexed="64"/>
      </top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/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/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medium">
        <color indexed="64"/>
      </bottom>
      <diagonal/>
    </border>
  </borders>
  <cellStyleXfs count="2">
    <xf numFmtId="0" fontId="0" fillId="0" borderId="0">
      <alignment vertical="top"/>
    </xf>
    <xf numFmtId="166" fontId="7" fillId="0" borderId="0" applyFont="0" applyFill="0" applyBorder="0" applyAlignment="0" applyProtection="0"/>
  </cellStyleXfs>
  <cellXfs count="315">
    <xf numFmtId="0" fontId="0" fillId="0" borderId="0" xfId="0">
      <alignment vertical="top"/>
    </xf>
    <xf numFmtId="0" fontId="1" fillId="0" borderId="0" xfId="0" applyFont="1" applyAlignment="1"/>
    <xf numFmtId="0" fontId="2" fillId="0" borderId="0" xfId="0" applyFont="1" applyAlignment="1"/>
    <xf numFmtId="0" fontId="3" fillId="0" borderId="0" xfId="0" applyFont="1" applyAlignment="1"/>
    <xf numFmtId="0" fontId="4" fillId="0" borderId="0" xfId="0" applyFont="1" applyAlignment="1">
      <alignment horizontal="left" vertical="center" wrapText="1"/>
    </xf>
    <xf numFmtId="0" fontId="6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left" vertical="center" wrapText="1"/>
      <protection locked="0"/>
    </xf>
    <xf numFmtId="0" fontId="7" fillId="0" borderId="0" xfId="0" applyFont="1" applyAlignment="1"/>
    <xf numFmtId="0" fontId="6" fillId="0" borderId="11" xfId="0" applyFont="1" applyBorder="1" applyAlignment="1" applyProtection="1">
      <alignment vertical="center" wrapText="1"/>
      <protection locked="0"/>
    </xf>
    <xf numFmtId="0" fontId="6" fillId="0" borderId="14" xfId="0" applyFont="1" applyBorder="1" applyAlignment="1" applyProtection="1">
      <alignment vertical="center" wrapText="1"/>
      <protection locked="0"/>
    </xf>
    <xf numFmtId="0" fontId="5" fillId="0" borderId="1" xfId="0" applyFont="1" applyBorder="1" applyAlignment="1">
      <alignment horizontal="center" vertical="center" wrapText="1"/>
    </xf>
    <xf numFmtId="0" fontId="5" fillId="0" borderId="21" xfId="0" applyFont="1" applyBorder="1" applyAlignment="1">
      <alignment vertical="center"/>
    </xf>
    <xf numFmtId="0" fontId="6" fillId="0" borderId="24" xfId="0" applyFont="1" applyBorder="1" applyAlignment="1" applyProtection="1">
      <alignment vertical="center" wrapText="1"/>
      <protection locked="0"/>
    </xf>
    <xf numFmtId="0" fontId="6" fillId="0" borderId="26" xfId="0" applyFont="1" applyBorder="1" applyAlignment="1" applyProtection="1">
      <alignment horizontal="right" vertical="center" wrapText="1"/>
      <protection locked="0"/>
    </xf>
    <xf numFmtId="0" fontId="11" fillId="0" borderId="27" xfId="0" applyFont="1" applyBorder="1" applyAlignment="1" applyProtection="1">
      <alignment horizontal="left" vertical="center" wrapText="1"/>
      <protection hidden="1"/>
    </xf>
    <xf numFmtId="0" fontId="5" fillId="0" borderId="9" xfId="0" applyFont="1" applyBorder="1" applyAlignment="1">
      <alignment vertical="center"/>
    </xf>
    <xf numFmtId="0" fontId="6" fillId="0" borderId="30" xfId="0" applyFont="1" applyBorder="1" applyAlignment="1" applyProtection="1">
      <alignment horizontal="right" vertical="center" wrapText="1"/>
      <protection locked="0"/>
    </xf>
    <xf numFmtId="0" fontId="11" fillId="0" borderId="31" xfId="0" applyFont="1" applyBorder="1" applyAlignment="1" applyProtection="1">
      <alignment horizontal="left" vertical="center" wrapText="1"/>
      <protection hidden="1"/>
    </xf>
    <xf numFmtId="0" fontId="6" fillId="0" borderId="31" xfId="0" applyFont="1" applyBorder="1" applyAlignment="1" applyProtection="1">
      <alignment horizontal="left" vertical="center" wrapText="1"/>
      <protection hidden="1"/>
    </xf>
    <xf numFmtId="0" fontId="6" fillId="0" borderId="35" xfId="0" applyFont="1" applyBorder="1" applyAlignment="1" applyProtection="1">
      <alignment horizontal="right" vertical="center" wrapText="1"/>
      <protection locked="0"/>
    </xf>
    <xf numFmtId="0" fontId="5" fillId="0" borderId="18" xfId="0" applyFont="1" applyBorder="1" applyAlignment="1" applyProtection="1">
      <protection locked="0"/>
    </xf>
    <xf numFmtId="0" fontId="6" fillId="0" borderId="37" xfId="0" applyFont="1" applyBorder="1" applyAlignment="1" applyProtection="1">
      <alignment vertical="center" wrapText="1"/>
      <protection locked="0"/>
    </xf>
    <xf numFmtId="0" fontId="6" fillId="0" borderId="20" xfId="0" applyFont="1" applyBorder="1" applyAlignment="1" applyProtection="1">
      <alignment horizontal="right" vertical="center" wrapText="1"/>
      <protection locked="0"/>
    </xf>
    <xf numFmtId="0" fontId="6" fillId="0" borderId="19" xfId="0" applyFont="1" applyBorder="1" applyAlignment="1" applyProtection="1">
      <alignment horizontal="left" vertical="center" wrapText="1"/>
      <protection locked="0"/>
    </xf>
    <xf numFmtId="0" fontId="5" fillId="0" borderId="34" xfId="0" applyFont="1" applyBorder="1" applyAlignment="1">
      <alignment horizontal="center" vertical="center" wrapText="1"/>
    </xf>
    <xf numFmtId="0" fontId="12" fillId="0" borderId="0" xfId="0" applyFont="1" applyAlignment="1"/>
    <xf numFmtId="165" fontId="6" fillId="0" borderId="38" xfId="0" applyNumberFormat="1" applyFont="1" applyBorder="1" applyAlignment="1" applyProtection="1">
      <alignment horizontal="center" vertical="center" wrapText="1"/>
      <protection hidden="1"/>
    </xf>
    <xf numFmtId="0" fontId="12" fillId="0" borderId="40" xfId="0" applyFont="1" applyBorder="1" applyAlignment="1"/>
    <xf numFmtId="165" fontId="6" fillId="0" borderId="41" xfId="0" applyNumberFormat="1" applyFont="1" applyBorder="1" applyAlignment="1" applyProtection="1">
      <alignment horizontal="center" vertical="center" wrapText="1"/>
      <protection hidden="1"/>
    </xf>
    <xf numFmtId="0" fontId="6" fillId="0" borderId="18" xfId="0" applyFont="1" applyBorder="1" applyAlignment="1"/>
    <xf numFmtId="164" fontId="6" fillId="0" borderId="42" xfId="0" applyNumberFormat="1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/>
    <xf numFmtId="164" fontId="6" fillId="0" borderId="0" xfId="0" applyNumberFormat="1" applyFont="1" applyAlignment="1">
      <alignment horizontal="center" vertical="center" wrapText="1"/>
    </xf>
    <xf numFmtId="164" fontId="6" fillId="0" borderId="0" xfId="0" applyNumberFormat="1" applyFont="1" applyAlignment="1" applyProtection="1">
      <alignment horizontal="center" vertical="center" wrapText="1"/>
      <protection locked="0"/>
    </xf>
    <xf numFmtId="165" fontId="6" fillId="0" borderId="0" xfId="0" applyNumberFormat="1" applyFont="1" applyAlignment="1">
      <alignment horizontal="center" vertical="center" wrapText="1"/>
    </xf>
    <xf numFmtId="7" fontId="5" fillId="0" borderId="43" xfId="1" applyNumberFormat="1" applyFont="1" applyFill="1" applyBorder="1" applyAlignment="1" applyProtection="1">
      <alignment horizontal="center" vertical="center"/>
      <protection hidden="1"/>
    </xf>
    <xf numFmtId="167" fontId="5" fillId="0" borderId="47" xfId="1" applyNumberFormat="1" applyFont="1" applyFill="1" applyBorder="1" applyAlignment="1" applyProtection="1">
      <alignment vertical="center"/>
      <protection hidden="1"/>
    </xf>
    <xf numFmtId="167" fontId="5" fillId="0" borderId="0" xfId="1" applyNumberFormat="1" applyFont="1" applyFill="1" applyBorder="1" applyAlignment="1" applyProtection="1">
      <alignment horizontal="center" vertical="center"/>
      <protection hidden="1"/>
    </xf>
    <xf numFmtId="0" fontId="5" fillId="0" borderId="0" xfId="0" applyFont="1" applyAlignment="1">
      <alignment horizontal="left" vertical="center"/>
    </xf>
    <xf numFmtId="164" fontId="5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vertical="center"/>
    </xf>
    <xf numFmtId="49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68" fontId="5" fillId="0" borderId="0" xfId="0" applyNumberFormat="1" applyFont="1" applyAlignment="1">
      <alignment horizontal="center" vertical="center" wrapText="1"/>
    </xf>
    <xf numFmtId="49" fontId="12" fillId="0" borderId="56" xfId="0" applyNumberFormat="1" applyFont="1" applyBorder="1" applyAlignment="1">
      <alignment horizontal="center" vertical="center" wrapText="1"/>
    </xf>
    <xf numFmtId="0" fontId="6" fillId="0" borderId="49" xfId="0" applyFont="1" applyBorder="1" applyAlignment="1" applyProtection="1">
      <alignment horizontal="center" vertical="center" wrapText="1"/>
      <protection locked="0"/>
    </xf>
    <xf numFmtId="0" fontId="10" fillId="0" borderId="24" xfId="0" applyFont="1" applyBorder="1" applyAlignment="1" applyProtection="1">
      <alignment horizontal="right" vertical="center" wrapText="1"/>
      <protection locked="0"/>
    </xf>
    <xf numFmtId="0" fontId="10" fillId="0" borderId="8" xfId="0" applyFont="1" applyBorder="1" applyAlignment="1" applyProtection="1">
      <alignment horizontal="left" vertical="center" wrapText="1"/>
      <protection hidden="1"/>
    </xf>
    <xf numFmtId="0" fontId="10" fillId="0" borderId="24" xfId="0" applyFont="1" applyBorder="1" applyAlignment="1" applyProtection="1">
      <alignment horizontal="right" vertical="center" wrapText="1"/>
      <protection hidden="1"/>
    </xf>
    <xf numFmtId="0" fontId="6" fillId="0" borderId="7" xfId="0" applyFont="1" applyBorder="1" applyAlignment="1" applyProtection="1">
      <alignment horizontal="left" vertical="center" wrapText="1"/>
      <protection hidden="1"/>
    </xf>
    <xf numFmtId="169" fontId="6" fillId="0" borderId="7" xfId="0" applyNumberFormat="1" applyFont="1" applyBorder="1" applyAlignment="1" applyProtection="1">
      <alignment horizontal="center" vertical="center" wrapText="1"/>
      <protection hidden="1"/>
    </xf>
    <xf numFmtId="165" fontId="6" fillId="0" borderId="49" xfId="0" applyNumberFormat="1" applyFont="1" applyBorder="1" applyAlignment="1" applyProtection="1">
      <alignment horizontal="center" vertical="center" wrapText="1"/>
      <protection hidden="1"/>
    </xf>
    <xf numFmtId="0" fontId="6" fillId="0" borderId="41" xfId="0" applyFont="1" applyBorder="1" applyAlignment="1" applyProtection="1">
      <alignment horizontal="center" vertical="center" wrapText="1"/>
      <protection locked="0"/>
    </xf>
    <xf numFmtId="0" fontId="10" fillId="0" borderId="30" xfId="0" applyFont="1" applyBorder="1" applyAlignment="1" applyProtection="1">
      <alignment horizontal="right" vertical="center" wrapText="1"/>
      <protection locked="0"/>
    </xf>
    <xf numFmtId="0" fontId="10" fillId="0" borderId="31" xfId="0" applyFont="1" applyBorder="1" applyAlignment="1" applyProtection="1">
      <alignment horizontal="left" vertical="center" wrapText="1"/>
      <protection hidden="1"/>
    </xf>
    <xf numFmtId="0" fontId="10" fillId="0" borderId="30" xfId="0" applyFont="1" applyBorder="1" applyAlignment="1" applyProtection="1">
      <alignment horizontal="right" vertical="center" wrapText="1"/>
      <protection hidden="1"/>
    </xf>
    <xf numFmtId="169" fontId="6" fillId="0" borderId="41" xfId="0" applyNumberFormat="1" applyFont="1" applyBorder="1" applyAlignment="1" applyProtection="1">
      <alignment horizontal="center" vertical="center" wrapText="1"/>
      <protection hidden="1"/>
    </xf>
    <xf numFmtId="0" fontId="6" fillId="0" borderId="54" xfId="0" applyFont="1" applyBorder="1" applyAlignment="1" applyProtection="1">
      <alignment horizontal="center" vertical="center" wrapText="1"/>
      <protection locked="0"/>
    </xf>
    <xf numFmtId="0" fontId="6" fillId="0" borderId="6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6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165" fontId="6" fillId="0" borderId="54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164" fontId="15" fillId="0" borderId="0" xfId="0" applyNumberFormat="1" applyFont="1" applyAlignment="1">
      <alignment horizontal="center" vertical="center" wrapText="1"/>
    </xf>
    <xf numFmtId="0" fontId="5" fillId="3" borderId="49" xfId="0" applyFont="1" applyFill="1" applyBorder="1" applyAlignment="1">
      <alignment horizontal="center" vertical="center" wrapText="1"/>
    </xf>
    <xf numFmtId="0" fontId="17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7" fontId="5" fillId="0" borderId="38" xfId="1" applyNumberFormat="1" applyFont="1" applyFill="1" applyBorder="1" applyAlignment="1" applyProtection="1">
      <alignment horizontal="center" vertical="center"/>
      <protection hidden="1"/>
    </xf>
    <xf numFmtId="7" fontId="5" fillId="0" borderId="39" xfId="1" applyNumberFormat="1" applyFont="1" applyFill="1" applyBorder="1" applyAlignment="1" applyProtection="1">
      <alignment horizontal="center" vertical="center"/>
      <protection hidden="1"/>
    </xf>
    <xf numFmtId="0" fontId="5" fillId="0" borderId="0" xfId="0" applyFont="1" applyAlignment="1">
      <alignment horizontal="left" vertical="center" wrapText="1"/>
    </xf>
    <xf numFmtId="0" fontId="18" fillId="0" borderId="0" xfId="0" applyFont="1" applyAlignment="1">
      <alignment horizontal="left" vertical="center" wrapText="1"/>
    </xf>
    <xf numFmtId="0" fontId="6" fillId="0" borderId="41" xfId="0" applyFont="1" applyBorder="1" applyAlignment="1" applyProtection="1">
      <alignment horizontal="center" vertical="center" wrapText="1"/>
      <protection hidden="1"/>
    </xf>
    <xf numFmtId="7" fontId="5" fillId="0" borderId="41" xfId="1" applyNumberFormat="1" applyFont="1" applyFill="1" applyBorder="1" applyAlignment="1" applyProtection="1">
      <alignment horizontal="center" vertical="center"/>
      <protection hidden="1"/>
    </xf>
    <xf numFmtId="7" fontId="5" fillId="0" borderId="9" xfId="1" applyNumberFormat="1" applyFont="1" applyFill="1" applyBorder="1" applyAlignment="1" applyProtection="1">
      <alignment horizontal="center" vertical="center"/>
      <protection hidden="1"/>
    </xf>
    <xf numFmtId="7" fontId="5" fillId="0" borderId="0" xfId="1" applyNumberFormat="1" applyFont="1" applyFill="1" applyBorder="1" applyAlignment="1" applyProtection="1">
      <alignment horizontal="center" vertical="center"/>
      <protection hidden="1"/>
    </xf>
    <xf numFmtId="164" fontId="6" fillId="0" borderId="0" xfId="0" applyNumberFormat="1" applyFont="1" applyAlignment="1">
      <alignment vertical="center" wrapText="1"/>
    </xf>
    <xf numFmtId="0" fontId="1" fillId="0" borderId="4" xfId="0" applyFont="1" applyBorder="1" applyAlignment="1"/>
    <xf numFmtId="0" fontId="6" fillId="0" borderId="4" xfId="0" applyFont="1" applyBorder="1" applyAlignment="1" applyProtection="1">
      <alignment vertical="center" wrapText="1"/>
      <protection locked="0"/>
    </xf>
    <xf numFmtId="164" fontId="9" fillId="0" borderId="49" xfId="0" applyNumberFormat="1" applyFont="1" applyBorder="1" applyAlignment="1" applyProtection="1">
      <alignment horizontal="right" vertical="center" wrapText="1"/>
      <protection locked="0"/>
    </xf>
    <xf numFmtId="164" fontId="9" fillId="0" borderId="41" xfId="0" applyNumberFormat="1" applyFont="1" applyBorder="1" applyAlignment="1" applyProtection="1">
      <alignment horizontal="right" vertical="center" wrapText="1"/>
      <protection locked="0"/>
    </xf>
    <xf numFmtId="164" fontId="9" fillId="0" borderId="42" xfId="0" applyNumberFormat="1" applyFont="1" applyBorder="1" applyAlignment="1" applyProtection="1">
      <alignment horizontal="right" vertical="center" wrapText="1"/>
      <protection locked="0"/>
    </xf>
    <xf numFmtId="7" fontId="5" fillId="0" borderId="65" xfId="1" applyNumberFormat="1" applyFont="1" applyFill="1" applyBorder="1" applyAlignment="1" applyProtection="1">
      <alignment horizontal="center" vertical="center"/>
      <protection hidden="1"/>
    </xf>
    <xf numFmtId="0" fontId="6" fillId="0" borderId="54" xfId="0" applyFont="1" applyBorder="1" applyAlignment="1">
      <alignment horizontal="center" vertical="center" wrapText="1"/>
    </xf>
    <xf numFmtId="164" fontId="6" fillId="0" borderId="54" xfId="0" applyNumberFormat="1" applyFont="1" applyBorder="1" applyAlignment="1">
      <alignment vertical="center" wrapText="1"/>
    </xf>
    <xf numFmtId="164" fontId="6" fillId="0" borderId="55" xfId="0" applyNumberFormat="1" applyFont="1" applyBorder="1" applyAlignment="1">
      <alignment vertical="center" wrapText="1"/>
    </xf>
    <xf numFmtId="0" fontId="5" fillId="0" borderId="0" xfId="0" applyFont="1" applyAlignment="1" applyProtection="1">
      <protection locked="0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 vertical="center"/>
    </xf>
    <xf numFmtId="0" fontId="5" fillId="0" borderId="0" xfId="0" applyFont="1" applyAlignment="1" applyProtection="1">
      <alignment vertical="center" wrapText="1"/>
      <protection locked="0"/>
    </xf>
    <xf numFmtId="0" fontId="19" fillId="0" borderId="0" xfId="0" applyFont="1" applyAlignment="1"/>
    <xf numFmtId="0" fontId="19" fillId="0" borderId="0" xfId="0" applyFont="1" applyAlignment="1">
      <alignment horizontal="left"/>
    </xf>
    <xf numFmtId="0" fontId="5" fillId="0" borderId="0" xfId="0" applyFont="1" applyAlignment="1"/>
    <xf numFmtId="0" fontId="20" fillId="0" borderId="0" xfId="0" applyFont="1" applyAlignment="1">
      <alignment wrapText="1"/>
    </xf>
    <xf numFmtId="0" fontId="21" fillId="0" borderId="0" xfId="0" applyFont="1" applyAlignment="1"/>
    <xf numFmtId="0" fontId="22" fillId="0" borderId="0" xfId="0" applyFont="1" applyAlignment="1"/>
    <xf numFmtId="0" fontId="23" fillId="0" borderId="0" xfId="0" applyFont="1" applyAlignment="1"/>
    <xf numFmtId="0" fontId="24" fillId="0" borderId="0" xfId="0" applyFont="1" applyAlignment="1"/>
    <xf numFmtId="0" fontId="25" fillId="0" borderId="0" xfId="0" applyFont="1" applyAlignment="1"/>
    <xf numFmtId="0" fontId="26" fillId="0" borderId="0" xfId="0" applyFont="1" applyAlignment="1"/>
    <xf numFmtId="0" fontId="1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164" fontId="22" fillId="0" borderId="0" xfId="0" applyNumberFormat="1" applyFont="1" applyAlignment="1"/>
    <xf numFmtId="0" fontId="8" fillId="0" borderId="0" xfId="0" applyFont="1" applyAlignment="1"/>
    <xf numFmtId="0" fontId="28" fillId="0" borderId="0" xfId="0" applyFont="1" applyAlignment="1"/>
    <xf numFmtId="164" fontId="8" fillId="0" borderId="0" xfId="0" applyNumberFormat="1" applyFont="1" applyAlignment="1"/>
    <xf numFmtId="0" fontId="8" fillId="0" borderId="0" xfId="0" applyFont="1" applyAlignment="1">
      <alignment horizontal="center"/>
    </xf>
    <xf numFmtId="0" fontId="22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18" fillId="0" borderId="0" xfId="0" applyFont="1" applyAlignment="1">
      <alignment vertical="center" wrapText="1"/>
    </xf>
    <xf numFmtId="0" fontId="8" fillId="5" borderId="0" xfId="0" applyFont="1" applyFill="1" applyAlignment="1">
      <alignment horizontal="center"/>
    </xf>
    <xf numFmtId="0" fontId="2" fillId="0" borderId="0" xfId="0" applyFont="1" applyAlignment="1" applyProtection="1">
      <protection hidden="1"/>
    </xf>
    <xf numFmtId="0" fontId="2" fillId="0" borderId="0" xfId="0" applyFont="1" applyAlignment="1">
      <alignment horizontal="right"/>
    </xf>
    <xf numFmtId="0" fontId="22" fillId="0" borderId="0" xfId="0" applyFont="1" applyAlignment="1" applyProtection="1">
      <protection hidden="1"/>
    </xf>
    <xf numFmtId="0" fontId="22" fillId="0" borderId="0" xfId="0" applyFont="1" applyAlignment="1" applyProtection="1">
      <alignment horizontal="center"/>
      <protection hidden="1"/>
    </xf>
    <xf numFmtId="164" fontId="22" fillId="0" borderId="0" xfId="0" applyNumberFormat="1" applyFont="1" applyAlignment="1">
      <alignment horizontal="center" vertical="center" wrapText="1"/>
    </xf>
    <xf numFmtId="164" fontId="15" fillId="5" borderId="0" xfId="0" applyNumberFormat="1" applyFont="1" applyFill="1" applyAlignment="1">
      <alignment vertical="center" wrapText="1"/>
    </xf>
    <xf numFmtId="0" fontId="22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/>
      <protection hidden="1"/>
    </xf>
    <xf numFmtId="0" fontId="15" fillId="0" borderId="4" xfId="0" applyFont="1" applyBorder="1" applyAlignment="1" applyProtection="1">
      <alignment vertical="center" wrapText="1"/>
      <protection locked="0"/>
    </xf>
    <xf numFmtId="0" fontId="18" fillId="0" borderId="0" xfId="0" applyFont="1" applyAlignment="1" applyProtection="1">
      <protection locked="0"/>
    </xf>
    <xf numFmtId="0" fontId="29" fillId="0" borderId="0" xfId="0" applyFont="1" applyAlignment="1">
      <alignment horizontal="center"/>
    </xf>
    <xf numFmtId="0" fontId="2" fillId="0" borderId="0" xfId="0" applyFont="1">
      <alignment vertical="top"/>
    </xf>
    <xf numFmtId="170" fontId="30" fillId="0" borderId="0" xfId="0" applyNumberFormat="1" applyFont="1" applyAlignment="1">
      <alignment horizontal="center"/>
    </xf>
    <xf numFmtId="164" fontId="9" fillId="2" borderId="34" xfId="0" applyNumberFormat="1" applyFont="1" applyFill="1" applyBorder="1" applyAlignment="1" applyProtection="1">
      <alignment horizontal="center" vertical="center" wrapText="1"/>
      <protection hidden="1"/>
    </xf>
    <xf numFmtId="0" fontId="12" fillId="0" borderId="36" xfId="0" applyFont="1" applyBorder="1" applyAlignment="1" applyProtection="1">
      <alignment horizontal="center" vertical="center" wrapText="1"/>
      <protection locked="0"/>
    </xf>
    <xf numFmtId="4" fontId="12" fillId="0" borderId="29" xfId="0" applyNumberFormat="1" applyFont="1" applyBorder="1" applyAlignment="1" applyProtection="1">
      <alignment horizontal="center" vertical="center"/>
      <protection locked="0"/>
    </xf>
    <xf numFmtId="0" fontId="5" fillId="3" borderId="1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5" fillId="0" borderId="5" xfId="0" applyFont="1" applyBorder="1" applyAlignment="1" applyProtection="1">
      <alignment horizontal="left" vertical="center" wrapText="1"/>
      <protection locked="0"/>
    </xf>
    <xf numFmtId="0" fontId="5" fillId="0" borderId="2" xfId="0" applyFont="1" applyBorder="1" applyAlignment="1" applyProtection="1">
      <alignment horizontal="left" vertical="center" wrapText="1"/>
      <protection locked="0"/>
    </xf>
    <xf numFmtId="0" fontId="5" fillId="0" borderId="3" xfId="0" applyFont="1" applyBorder="1" applyAlignment="1" applyProtection="1">
      <alignment horizontal="left" vertical="center" wrapText="1"/>
      <protection locked="0"/>
    </xf>
    <xf numFmtId="0" fontId="5" fillId="4" borderId="1" xfId="0" applyFont="1" applyFill="1" applyBorder="1" applyAlignment="1">
      <alignment horizontal="left" vertical="center" wrapText="1"/>
    </xf>
    <xf numFmtId="0" fontId="5" fillId="4" borderId="2" xfId="0" applyFont="1" applyFill="1" applyBorder="1" applyAlignment="1">
      <alignment horizontal="left" vertical="center" wrapText="1"/>
    </xf>
    <xf numFmtId="0" fontId="5" fillId="0" borderId="5" xfId="0" applyFont="1" applyBorder="1" applyAlignment="1" applyProtection="1">
      <alignment horizontal="left" vertical="center"/>
      <protection locked="0"/>
    </xf>
    <xf numFmtId="0" fontId="5" fillId="0" borderId="2" xfId="0" applyFont="1" applyBorder="1" applyAlignment="1" applyProtection="1">
      <alignment horizontal="left" vertical="center"/>
      <protection locked="0"/>
    </xf>
    <xf numFmtId="0" fontId="5" fillId="0" borderId="3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5" fillId="0" borderId="6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6" fillId="0" borderId="6" xfId="0" applyFont="1" applyBorder="1" applyAlignment="1" applyProtection="1">
      <alignment horizontal="left" vertical="center" wrapText="1"/>
      <protection locked="0"/>
    </xf>
    <xf numFmtId="0" fontId="0" fillId="0" borderId="8" xfId="0" applyBorder="1" applyAlignment="1"/>
    <xf numFmtId="0" fontId="0" fillId="0" borderId="7" xfId="0" applyBorder="1" applyAlignment="1"/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6" fillId="0" borderId="5" xfId="0" applyFont="1" applyBorder="1" applyAlignment="1" applyProtection="1">
      <alignment horizontal="left" vertical="center" wrapText="1"/>
      <protection locked="0"/>
    </xf>
    <xf numFmtId="0" fontId="6" fillId="0" borderId="2" xfId="0" applyFont="1" applyBorder="1" applyAlignment="1" applyProtection="1">
      <alignment horizontal="left"/>
      <protection locked="0"/>
    </xf>
    <xf numFmtId="0" fontId="6" fillId="0" borderId="3" xfId="0" applyFont="1" applyBorder="1" applyAlignment="1" applyProtection="1">
      <alignment horizontal="left"/>
      <protection locked="0"/>
    </xf>
    <xf numFmtId="0" fontId="6" fillId="0" borderId="2" xfId="0" applyFont="1" applyBorder="1" applyAlignment="1" applyProtection="1">
      <alignment horizontal="left" vertical="center" wrapText="1"/>
      <protection locked="0"/>
    </xf>
    <xf numFmtId="0" fontId="6" fillId="0" borderId="3" xfId="0" applyFont="1" applyBorder="1" applyAlignment="1" applyProtection="1">
      <alignment horizontal="left" vertical="center" wrapText="1"/>
      <protection locked="0"/>
    </xf>
    <xf numFmtId="0" fontId="5" fillId="0" borderId="9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6" fillId="0" borderId="9" xfId="0" applyFont="1" applyBorder="1" applyAlignment="1" applyProtection="1">
      <alignment horizontal="right" vertical="center" wrapText="1"/>
      <protection locked="0"/>
    </xf>
    <xf numFmtId="0" fontId="6" fillId="0" borderId="12" xfId="0" applyFont="1" applyBorder="1" applyAlignment="1" applyProtection="1">
      <alignment horizontal="right" vertical="center" wrapText="1"/>
      <protection locked="0"/>
    </xf>
    <xf numFmtId="0" fontId="5" fillId="0" borderId="13" xfId="0" applyFont="1" applyBorder="1" applyAlignment="1" applyProtection="1">
      <alignment horizontal="left" vertical="center" wrapText="1"/>
      <protection locked="0"/>
    </xf>
    <xf numFmtId="0" fontId="6" fillId="0" borderId="12" xfId="0" applyFont="1" applyBorder="1" applyAlignment="1">
      <alignment horizontal="left"/>
    </xf>
    <xf numFmtId="0" fontId="7" fillId="0" borderId="13" xfId="0" applyFont="1" applyBorder="1" applyAlignment="1" applyProtection="1">
      <alignment horizontal="left"/>
      <protection locked="0"/>
    </xf>
    <xf numFmtId="0" fontId="0" fillId="0" borderId="11" xfId="0" applyBorder="1" applyAlignment="1" applyProtection="1">
      <alignment horizontal="left"/>
      <protection locked="0"/>
    </xf>
    <xf numFmtId="0" fontId="0" fillId="0" borderId="10" xfId="0" applyBorder="1" applyAlignment="1" applyProtection="1">
      <alignment horizontal="left"/>
      <protection locked="0"/>
    </xf>
    <xf numFmtId="0" fontId="6" fillId="0" borderId="15" xfId="0" applyFont="1" applyBorder="1" applyAlignment="1" applyProtection="1">
      <alignment horizontal="left" vertical="center" wrapText="1"/>
      <protection locked="0"/>
    </xf>
    <xf numFmtId="0" fontId="6" fillId="0" borderId="16" xfId="0" applyFont="1" applyBorder="1" applyAlignment="1" applyProtection="1">
      <alignment horizontal="left" vertical="center" wrapText="1"/>
      <protection locked="0"/>
    </xf>
    <xf numFmtId="0" fontId="6" fillId="0" borderId="17" xfId="0" applyFont="1" applyBorder="1" applyAlignment="1" applyProtection="1">
      <alignment horizontal="left" vertical="center" wrapText="1"/>
      <protection locked="0"/>
    </xf>
    <xf numFmtId="0" fontId="6" fillId="0" borderId="9" xfId="0" applyFont="1" applyBorder="1" applyAlignment="1" applyProtection="1">
      <alignment horizontal="left" vertical="center" wrapText="1"/>
      <protection locked="0"/>
    </xf>
    <xf numFmtId="0" fontId="6" fillId="0" borderId="11" xfId="0" applyFont="1" applyBorder="1" applyAlignment="1" applyProtection="1">
      <alignment horizontal="left" vertical="center" wrapText="1"/>
      <protection locked="0"/>
    </xf>
    <xf numFmtId="0" fontId="6" fillId="0" borderId="10" xfId="0" applyFont="1" applyBorder="1" applyAlignment="1" applyProtection="1">
      <alignment horizontal="left" vertical="center" wrapText="1"/>
      <protection locked="0"/>
    </xf>
    <xf numFmtId="0" fontId="6" fillId="0" borderId="9" xfId="0" applyFont="1" applyBorder="1" applyAlignment="1" applyProtection="1">
      <alignment horizontal="left"/>
      <protection locked="0"/>
    </xf>
    <xf numFmtId="0" fontId="6" fillId="0" borderId="11" xfId="0" applyFont="1" applyBorder="1" applyAlignment="1" applyProtection="1">
      <alignment horizontal="left"/>
      <protection locked="0"/>
    </xf>
    <xf numFmtId="0" fontId="6" fillId="0" borderId="10" xfId="0" applyFont="1" applyBorder="1" applyAlignment="1" applyProtection="1">
      <alignment horizontal="left"/>
      <protection locked="0"/>
    </xf>
    <xf numFmtId="0" fontId="12" fillId="0" borderId="28" xfId="0" applyFont="1" applyBorder="1" applyAlignment="1" applyProtection="1">
      <alignment horizontal="center" vertical="center" wrapText="1"/>
      <protection locked="0"/>
    </xf>
    <xf numFmtId="0" fontId="12" fillId="0" borderId="29" xfId="0" applyFont="1" applyBorder="1" applyAlignment="1" applyProtection="1">
      <alignment horizontal="center" vertical="center" wrapText="1"/>
      <protection locked="0"/>
    </xf>
    <xf numFmtId="0" fontId="6" fillId="0" borderId="9" xfId="0" applyFont="1" applyBorder="1" applyAlignment="1" applyProtection="1">
      <alignment horizontal="center" vertical="center" wrapText="1"/>
      <protection locked="0"/>
    </xf>
    <xf numFmtId="0" fontId="6" fillId="0" borderId="11" xfId="0" applyFont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center" vertical="center" wrapText="1"/>
      <protection locked="0"/>
    </xf>
    <xf numFmtId="0" fontId="6" fillId="0" borderId="9" xfId="0" applyFont="1" applyBorder="1" applyAlignment="1" applyProtection="1">
      <alignment horizontal="center" vertical="center" wrapText="1"/>
      <protection locked="0" hidden="1"/>
    </xf>
    <xf numFmtId="0" fontId="6" fillId="0" borderId="10" xfId="0" applyFont="1" applyBorder="1" applyAlignment="1" applyProtection="1">
      <alignment horizontal="center" vertical="center" wrapText="1"/>
      <protection locked="0" hidden="1"/>
    </xf>
    <xf numFmtId="0" fontId="10" fillId="0" borderId="13" xfId="0" applyFont="1" applyBorder="1" applyAlignment="1" applyProtection="1">
      <alignment horizontal="left" vertical="center" wrapText="1"/>
      <protection hidden="1"/>
    </xf>
    <xf numFmtId="0" fontId="10" fillId="0" borderId="10" xfId="0" applyFont="1" applyBorder="1" applyAlignment="1" applyProtection="1">
      <alignment horizontal="left" vertical="center" wrapText="1"/>
      <protection hidden="1"/>
    </xf>
    <xf numFmtId="164" fontId="8" fillId="0" borderId="32" xfId="0" applyNumberFormat="1" applyFont="1" applyBorder="1" applyAlignment="1" applyProtection="1">
      <alignment horizontal="left" wrapText="1"/>
      <protection hidden="1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8" fillId="0" borderId="4" xfId="0" applyFont="1" applyBorder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164" fontId="9" fillId="2" borderId="1" xfId="0" applyNumberFormat="1" applyFont="1" applyFill="1" applyBorder="1" applyAlignment="1" applyProtection="1">
      <alignment horizontal="center" vertical="center" wrapText="1"/>
      <protection hidden="1"/>
    </xf>
    <xf numFmtId="164" fontId="9" fillId="2" borderId="3" xfId="0" applyNumberFormat="1" applyFont="1" applyFill="1" applyBorder="1" applyAlignment="1" applyProtection="1">
      <alignment horizontal="center" vertical="center" wrapText="1"/>
      <protection hidden="1"/>
    </xf>
    <xf numFmtId="0" fontId="6" fillId="0" borderId="0" xfId="0" applyFont="1" applyAlignment="1" applyProtection="1">
      <alignment horizontal="center" vertical="center" wrapText="1"/>
      <protection locked="0" hidden="1"/>
    </xf>
    <xf numFmtId="0" fontId="6" fillId="0" borderId="33" xfId="0" applyFont="1" applyBorder="1" applyAlignment="1" applyProtection="1">
      <alignment horizontal="center" vertical="center" wrapText="1"/>
      <protection locked="0" hidden="1"/>
    </xf>
    <xf numFmtId="0" fontId="6" fillId="0" borderId="6" xfId="0" applyFont="1" applyBorder="1" applyAlignment="1" applyProtection="1">
      <alignment horizontal="center" vertical="center" wrapText="1"/>
      <protection locked="0"/>
    </xf>
    <xf numFmtId="0" fontId="6" fillId="0" borderId="8" xfId="0" applyFont="1" applyBorder="1" applyAlignment="1" applyProtection="1">
      <alignment horizontal="center" vertical="center" wrapText="1"/>
      <protection locked="0"/>
    </xf>
    <xf numFmtId="0" fontId="6" fillId="0" borderId="7" xfId="0" applyFont="1" applyBorder="1" applyAlignment="1" applyProtection="1">
      <alignment horizontal="center" vertical="center" wrapText="1"/>
      <protection locked="0"/>
    </xf>
    <xf numFmtId="0" fontId="6" fillId="0" borderId="22" xfId="0" applyFont="1" applyBorder="1" applyAlignment="1" applyProtection="1">
      <alignment horizontal="center" vertical="center" wrapText="1"/>
      <protection locked="0" hidden="1"/>
    </xf>
    <xf numFmtId="0" fontId="6" fillId="0" borderId="23" xfId="0" applyFont="1" applyBorder="1" applyAlignment="1" applyProtection="1">
      <alignment horizontal="center" vertical="center" wrapText="1"/>
      <protection locked="0" hidden="1"/>
    </xf>
    <xf numFmtId="0" fontId="10" fillId="0" borderId="25" xfId="0" applyFont="1" applyBorder="1" applyAlignment="1" applyProtection="1">
      <alignment horizontal="left" vertical="center" wrapText="1"/>
      <protection hidden="1"/>
    </xf>
    <xf numFmtId="0" fontId="10" fillId="0" borderId="7" xfId="0" applyFont="1" applyBorder="1" applyAlignment="1" applyProtection="1">
      <alignment horizontal="left" vertical="center" wrapText="1"/>
      <protection hidden="1"/>
    </xf>
    <xf numFmtId="0" fontId="6" fillId="0" borderId="18" xfId="0" applyFont="1" applyBorder="1" applyAlignment="1" applyProtection="1">
      <alignment horizontal="center" vertical="center" wrapText="1"/>
      <protection locked="0"/>
    </xf>
    <xf numFmtId="0" fontId="6" fillId="0" borderId="20" xfId="0" applyFont="1" applyBorder="1" applyAlignment="1" applyProtection="1">
      <alignment horizontal="center" vertical="center" wrapText="1"/>
      <protection locked="0"/>
    </xf>
    <xf numFmtId="0" fontId="6" fillId="0" borderId="19" xfId="0" applyFont="1" applyBorder="1" applyAlignment="1" applyProtection="1">
      <alignment horizontal="center" vertical="center" wrapText="1"/>
      <protection locked="0"/>
    </xf>
    <xf numFmtId="0" fontId="10" fillId="0" borderId="20" xfId="0" applyFont="1" applyBorder="1" applyAlignment="1" applyProtection="1">
      <alignment horizontal="center" vertical="center" wrapText="1"/>
      <protection locked="0"/>
    </xf>
    <xf numFmtId="0" fontId="10" fillId="0" borderId="19" xfId="0" applyFont="1" applyBorder="1" applyAlignment="1" applyProtection="1">
      <alignment horizontal="center" vertical="center" wrapText="1"/>
      <protection locked="0"/>
    </xf>
    <xf numFmtId="0" fontId="5" fillId="0" borderId="22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164" fontId="6" fillId="0" borderId="6" xfId="0" applyNumberFormat="1" applyFont="1" applyBorder="1" applyAlignment="1" applyProtection="1">
      <alignment horizontal="center" vertical="center" wrapText="1"/>
      <protection locked="0"/>
    </xf>
    <xf numFmtId="164" fontId="6" fillId="0" borderId="7" xfId="0" applyNumberFormat="1" applyFont="1" applyBorder="1" applyAlignment="1" applyProtection="1">
      <alignment horizontal="center" vertical="center" wrapText="1"/>
      <protection locked="0"/>
    </xf>
    <xf numFmtId="164" fontId="6" fillId="6" borderId="6" xfId="0" applyNumberFormat="1" applyFont="1" applyFill="1" applyBorder="1" applyAlignment="1" applyProtection="1">
      <alignment horizontal="center" vertical="center" wrapText="1"/>
      <protection hidden="1"/>
    </xf>
    <xf numFmtId="164" fontId="6" fillId="6" borderId="7" xfId="0" applyNumberFormat="1" applyFont="1" applyFill="1" applyBorder="1" applyAlignment="1" applyProtection="1">
      <alignment horizontal="center" vertical="center" wrapText="1"/>
      <protection hidden="1"/>
    </xf>
    <xf numFmtId="165" fontId="6" fillId="0" borderId="39" xfId="0" applyNumberFormat="1" applyFont="1" applyBorder="1" applyAlignment="1" applyProtection="1">
      <alignment horizontal="center" vertical="center" wrapText="1"/>
      <protection hidden="1"/>
    </xf>
    <xf numFmtId="165" fontId="6" fillId="0" borderId="23" xfId="0" applyNumberFormat="1" applyFont="1" applyBorder="1" applyAlignment="1" applyProtection="1">
      <alignment horizontal="center" vertical="center" wrapText="1"/>
      <protection hidden="1"/>
    </xf>
    <xf numFmtId="165" fontId="6" fillId="0" borderId="6" xfId="0" applyNumberFormat="1" applyFont="1" applyBorder="1" applyAlignment="1" applyProtection="1">
      <alignment horizontal="center" vertical="center" wrapText="1"/>
      <protection hidden="1"/>
    </xf>
    <xf numFmtId="165" fontId="6" fillId="0" borderId="7" xfId="0" applyNumberFormat="1" applyFont="1" applyBorder="1" applyAlignment="1" applyProtection="1">
      <alignment horizontal="center" vertical="center" wrapText="1"/>
      <protection hidden="1"/>
    </xf>
    <xf numFmtId="164" fontId="6" fillId="0" borderId="39" xfId="0" applyNumberFormat="1" applyFont="1" applyBorder="1" applyAlignment="1" applyProtection="1">
      <alignment horizontal="center" vertical="center" wrapText="1"/>
      <protection hidden="1"/>
    </xf>
    <xf numFmtId="164" fontId="6" fillId="0" borderId="23" xfId="0" applyNumberFormat="1" applyFont="1" applyBorder="1" applyAlignment="1" applyProtection="1">
      <alignment horizontal="center" vertical="center" wrapText="1"/>
      <protection hidden="1"/>
    </xf>
    <xf numFmtId="164" fontId="6" fillId="6" borderId="9" xfId="0" applyNumberFormat="1" applyFont="1" applyFill="1" applyBorder="1" applyAlignment="1" applyProtection="1">
      <alignment horizontal="center" vertical="center" wrapText="1"/>
      <protection hidden="1"/>
    </xf>
    <xf numFmtId="164" fontId="6" fillId="6" borderId="10" xfId="0" applyNumberFormat="1" applyFont="1" applyFill="1" applyBorder="1" applyAlignment="1" applyProtection="1">
      <alignment horizontal="center" vertical="center" wrapText="1"/>
      <protection hidden="1"/>
    </xf>
    <xf numFmtId="164" fontId="6" fillId="0" borderId="9" xfId="0" applyNumberFormat="1" applyFont="1" applyBorder="1" applyAlignment="1" applyProtection="1">
      <alignment horizontal="center" vertical="center" wrapText="1"/>
      <protection locked="0"/>
    </xf>
    <xf numFmtId="164" fontId="6" fillId="0" borderId="11" xfId="0" applyNumberFormat="1" applyFont="1" applyBorder="1" applyAlignment="1" applyProtection="1">
      <alignment horizontal="center" vertical="center" wrapText="1"/>
      <protection locked="0"/>
    </xf>
    <xf numFmtId="165" fontId="6" fillId="0" borderId="9" xfId="0" applyNumberFormat="1" applyFont="1" applyBorder="1" applyAlignment="1" applyProtection="1">
      <alignment horizontal="center" vertical="center" wrapText="1"/>
      <protection hidden="1"/>
    </xf>
    <xf numFmtId="165" fontId="6" fillId="0" borderId="10" xfId="0" applyNumberFormat="1" applyFont="1" applyBorder="1" applyAlignment="1" applyProtection="1">
      <alignment horizontal="center" vertical="center" wrapText="1"/>
      <protection hidden="1"/>
    </xf>
    <xf numFmtId="164" fontId="6" fillId="0" borderId="9" xfId="0" applyNumberFormat="1" applyFont="1" applyBorder="1" applyAlignment="1" applyProtection="1">
      <alignment horizontal="center" vertical="center" wrapText="1"/>
      <protection hidden="1"/>
    </xf>
    <xf numFmtId="164" fontId="6" fillId="0" borderId="10" xfId="0" applyNumberFormat="1" applyFont="1" applyBorder="1" applyAlignment="1" applyProtection="1">
      <alignment horizontal="center" vertical="center" wrapText="1"/>
      <protection hidden="1"/>
    </xf>
    <xf numFmtId="164" fontId="6" fillId="0" borderId="18" xfId="0" applyNumberFormat="1" applyFont="1" applyBorder="1" applyAlignment="1">
      <alignment horizontal="center" vertical="center" wrapText="1"/>
    </xf>
    <xf numFmtId="164" fontId="6" fillId="0" borderId="19" xfId="0" applyNumberFormat="1" applyFont="1" applyBorder="1" applyAlignment="1">
      <alignment horizontal="center" vertical="center" wrapText="1"/>
    </xf>
    <xf numFmtId="164" fontId="6" fillId="0" borderId="18" xfId="0" applyNumberFormat="1" applyFont="1" applyBorder="1" applyAlignment="1" applyProtection="1">
      <alignment horizontal="center" vertical="center" wrapText="1"/>
      <protection locked="0"/>
    </xf>
    <xf numFmtId="164" fontId="6" fillId="0" borderId="19" xfId="0" applyNumberFormat="1" applyFont="1" applyBorder="1" applyAlignment="1" applyProtection="1">
      <alignment horizontal="center" vertical="center" wrapText="1"/>
      <protection locked="0"/>
    </xf>
    <xf numFmtId="165" fontId="6" fillId="0" borderId="18" xfId="0" applyNumberFormat="1" applyFont="1" applyBorder="1" applyAlignment="1">
      <alignment horizontal="center" vertical="center" wrapText="1"/>
    </xf>
    <xf numFmtId="165" fontId="6" fillId="0" borderId="19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164" fontId="6" fillId="5" borderId="9" xfId="0" applyNumberFormat="1" applyFont="1" applyFill="1" applyBorder="1" applyAlignment="1" applyProtection="1">
      <alignment horizontal="center" vertical="center" wrapText="1"/>
      <protection locked="0"/>
    </xf>
    <xf numFmtId="164" fontId="6" fillId="5" borderId="10" xfId="0" applyNumberFormat="1" applyFont="1" applyFill="1" applyBorder="1" applyAlignment="1" applyProtection="1">
      <alignment horizontal="center" vertical="center" wrapText="1"/>
      <protection locked="0"/>
    </xf>
    <xf numFmtId="164" fontId="6" fillId="0" borderId="10" xfId="0" applyNumberFormat="1" applyFont="1" applyBorder="1" applyAlignment="1" applyProtection="1">
      <alignment horizontal="center" vertical="center" wrapText="1"/>
      <protection locked="0"/>
    </xf>
    <xf numFmtId="0" fontId="5" fillId="8" borderId="43" xfId="0" applyFont="1" applyFill="1" applyBorder="1" applyAlignment="1">
      <alignment horizontal="center" vertical="center"/>
    </xf>
    <xf numFmtId="0" fontId="5" fillId="8" borderId="44" xfId="0" applyFont="1" applyFill="1" applyBorder="1" applyAlignment="1">
      <alignment horizontal="center" vertical="center"/>
    </xf>
    <xf numFmtId="0" fontId="5" fillId="8" borderId="45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164" fontId="5" fillId="0" borderId="43" xfId="0" applyNumberFormat="1" applyFont="1" applyBorder="1" applyAlignment="1" applyProtection="1">
      <alignment horizontal="center" vertical="center"/>
      <protection hidden="1"/>
    </xf>
    <xf numFmtId="164" fontId="5" fillId="0" borderId="45" xfId="0" applyNumberFormat="1" applyFont="1" applyBorder="1" applyAlignment="1" applyProtection="1">
      <alignment horizontal="center" vertical="center"/>
      <protection hidden="1"/>
    </xf>
    <xf numFmtId="49" fontId="5" fillId="0" borderId="0" xfId="0" applyNumberFormat="1" applyFont="1" applyAlignment="1">
      <alignment horizontal="center" vertical="center"/>
    </xf>
    <xf numFmtId="49" fontId="12" fillId="5" borderId="0" xfId="0" applyNumberFormat="1" applyFont="1" applyFill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7" borderId="43" xfId="0" applyFont="1" applyFill="1" applyBorder="1" applyAlignment="1">
      <alignment horizontal="center" vertical="center"/>
    </xf>
    <xf numFmtId="0" fontId="5" fillId="7" borderId="44" xfId="0" applyFont="1" applyFill="1" applyBorder="1" applyAlignment="1">
      <alignment horizontal="center" vertical="center"/>
    </xf>
    <xf numFmtId="0" fontId="5" fillId="7" borderId="45" xfId="0" applyFont="1" applyFill="1" applyBorder="1" applyAlignment="1">
      <alignment horizontal="center" vertical="center"/>
    </xf>
    <xf numFmtId="0" fontId="5" fillId="0" borderId="46" xfId="0" applyFont="1" applyBorder="1" applyAlignment="1">
      <alignment horizontal="left" vertical="center"/>
    </xf>
    <xf numFmtId="0" fontId="4" fillId="0" borderId="48" xfId="0" applyFont="1" applyBorder="1" applyAlignment="1">
      <alignment horizontal="left"/>
    </xf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8" borderId="1" xfId="0" applyFont="1" applyFill="1" applyBorder="1" applyAlignment="1">
      <alignment horizontal="center" vertical="center"/>
    </xf>
    <xf numFmtId="0" fontId="5" fillId="8" borderId="2" xfId="0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0" borderId="38" xfId="0" applyFont="1" applyBorder="1" applyAlignment="1">
      <alignment horizontal="center" vertical="center" wrapText="1"/>
    </xf>
    <xf numFmtId="0" fontId="5" fillId="0" borderId="51" xfId="0" applyFont="1" applyBorder="1" applyAlignment="1">
      <alignment horizontal="center" vertical="center" wrapText="1"/>
    </xf>
    <xf numFmtId="0" fontId="5" fillId="0" borderId="54" xfId="0" applyFont="1" applyBorder="1" applyAlignment="1">
      <alignment horizontal="center" vertical="center" wrapText="1"/>
    </xf>
    <xf numFmtId="0" fontId="5" fillId="0" borderId="39" xfId="0" applyFont="1" applyBorder="1" applyAlignment="1">
      <alignment horizontal="center" vertical="center" wrapText="1"/>
    </xf>
    <xf numFmtId="0" fontId="5" fillId="0" borderId="40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55" xfId="0" applyFont="1" applyBorder="1" applyAlignment="1">
      <alignment horizontal="center" vertical="center" wrapText="1"/>
    </xf>
    <xf numFmtId="0" fontId="5" fillId="0" borderId="48" xfId="0" applyFont="1" applyBorder="1" applyAlignment="1">
      <alignment horizontal="center" vertical="center" wrapText="1"/>
    </xf>
    <xf numFmtId="0" fontId="5" fillId="0" borderId="49" xfId="0" applyFont="1" applyBorder="1" applyAlignment="1">
      <alignment horizontal="center" vertical="center" wrapText="1"/>
    </xf>
    <xf numFmtId="0" fontId="5" fillId="0" borderId="52" xfId="0" applyFont="1" applyBorder="1" applyAlignment="1">
      <alignment horizontal="center" vertical="center" wrapText="1"/>
    </xf>
    <xf numFmtId="0" fontId="5" fillId="0" borderId="50" xfId="0" applyFont="1" applyBorder="1" applyAlignment="1">
      <alignment horizontal="center" vertical="center" wrapText="1"/>
    </xf>
    <xf numFmtId="0" fontId="5" fillId="0" borderId="53" xfId="0" applyFont="1" applyBorder="1" applyAlignment="1">
      <alignment horizontal="center" vertical="center" wrapText="1"/>
    </xf>
    <xf numFmtId="0" fontId="5" fillId="0" borderId="59" xfId="0" applyFont="1" applyBorder="1" applyAlignment="1">
      <alignment horizontal="center" vertical="center" wrapText="1"/>
    </xf>
    <xf numFmtId="164" fontId="5" fillId="0" borderId="9" xfId="0" applyNumberFormat="1" applyFont="1" applyBorder="1" applyAlignment="1" applyProtection="1">
      <alignment horizontal="center" vertical="center" wrapText="1"/>
      <protection hidden="1"/>
    </xf>
    <xf numFmtId="164" fontId="5" fillId="0" borderId="11" xfId="0" applyNumberFormat="1" applyFont="1" applyBorder="1" applyAlignment="1" applyProtection="1">
      <alignment horizontal="center" vertical="center" wrapText="1"/>
      <protection hidden="1"/>
    </xf>
    <xf numFmtId="164" fontId="5" fillId="0" borderId="61" xfId="0" applyNumberFormat="1" applyFont="1" applyBorder="1" applyAlignment="1" applyProtection="1">
      <alignment horizontal="center" vertical="center" wrapText="1"/>
      <protection hidden="1"/>
    </xf>
    <xf numFmtId="164" fontId="5" fillId="0" borderId="10" xfId="0" applyNumberFormat="1" applyFont="1" applyBorder="1" applyAlignment="1" applyProtection="1">
      <alignment horizontal="center" vertical="center" wrapText="1"/>
      <protection hidden="1"/>
    </xf>
    <xf numFmtId="49" fontId="12" fillId="0" borderId="57" xfId="0" applyNumberFormat="1" applyFont="1" applyBorder="1" applyAlignment="1">
      <alignment horizontal="center" vertical="center" wrapText="1"/>
    </xf>
    <xf numFmtId="49" fontId="12" fillId="0" borderId="58" xfId="0" applyNumberFormat="1" applyFont="1" applyBorder="1" applyAlignment="1">
      <alignment horizontal="center" vertical="center" wrapText="1"/>
    </xf>
    <xf numFmtId="164" fontId="5" fillId="0" borderId="6" xfId="0" applyNumberFormat="1" applyFont="1" applyBorder="1" applyAlignment="1" applyProtection="1">
      <alignment horizontal="center" vertical="center" wrapText="1"/>
      <protection hidden="1"/>
    </xf>
    <xf numFmtId="164" fontId="5" fillId="0" borderId="8" xfId="0" applyNumberFormat="1" applyFont="1" applyBorder="1" applyAlignment="1" applyProtection="1">
      <alignment horizontal="center" vertical="center" wrapText="1"/>
      <protection hidden="1"/>
    </xf>
    <xf numFmtId="164" fontId="5" fillId="0" borderId="60" xfId="0" applyNumberFormat="1" applyFont="1" applyBorder="1" applyAlignment="1" applyProtection="1">
      <alignment horizontal="center" vertical="center" wrapText="1"/>
      <protection hidden="1"/>
    </xf>
    <xf numFmtId="164" fontId="5" fillId="0" borderId="7" xfId="0" applyNumberFormat="1" applyFont="1" applyBorder="1" applyAlignment="1" applyProtection="1">
      <alignment horizontal="center" vertical="center" wrapText="1"/>
      <protection hidden="1"/>
    </xf>
    <xf numFmtId="164" fontId="6" fillId="0" borderId="55" xfId="0" applyNumberFormat="1" applyFont="1" applyBorder="1" applyAlignment="1">
      <alignment horizontal="center" vertical="center" wrapText="1"/>
    </xf>
    <xf numFmtId="164" fontId="6" fillId="0" borderId="4" xfId="0" applyNumberFormat="1" applyFont="1" applyBorder="1" applyAlignment="1">
      <alignment horizontal="center" vertical="center" wrapText="1"/>
    </xf>
    <xf numFmtId="164" fontId="6" fillId="0" borderId="59" xfId="0" applyNumberFormat="1" applyFont="1" applyBorder="1" applyAlignment="1">
      <alignment horizontal="center" vertical="center" wrapText="1"/>
    </xf>
    <xf numFmtId="164" fontId="6" fillId="0" borderId="48" xfId="0" applyNumberFormat="1" applyFont="1" applyBorder="1" applyAlignment="1">
      <alignment horizontal="center" vertical="center" wrapText="1"/>
    </xf>
    <xf numFmtId="164" fontId="15" fillId="0" borderId="59" xfId="0" applyNumberFormat="1" applyFont="1" applyBorder="1" applyAlignment="1">
      <alignment horizontal="center" vertical="center" wrapText="1"/>
    </xf>
    <xf numFmtId="164" fontId="15" fillId="0" borderId="48" xfId="0" applyNumberFormat="1" applyFont="1" applyBorder="1" applyAlignment="1">
      <alignment horizontal="center" vertical="center" wrapText="1"/>
    </xf>
    <xf numFmtId="0" fontId="6" fillId="0" borderId="6" xfId="0" applyFont="1" applyBorder="1" applyAlignment="1" applyProtection="1">
      <alignment horizontal="center" vertical="center" wrapText="1"/>
      <protection hidden="1"/>
    </xf>
    <xf numFmtId="0" fontId="6" fillId="0" borderId="8" xfId="0" applyFont="1" applyBorder="1" applyAlignment="1" applyProtection="1">
      <alignment horizontal="center" vertical="center" wrapText="1"/>
      <protection hidden="1"/>
    </xf>
    <xf numFmtId="7" fontId="5" fillId="0" borderId="25" xfId="1" applyNumberFormat="1" applyFont="1" applyFill="1" applyBorder="1" applyAlignment="1" applyProtection="1">
      <alignment horizontal="center" vertical="center"/>
      <protection hidden="1"/>
    </xf>
    <xf numFmtId="7" fontId="5" fillId="0" borderId="7" xfId="1" applyNumberFormat="1" applyFont="1" applyFill="1" applyBorder="1" applyAlignment="1" applyProtection="1">
      <alignment horizontal="center" vertical="center"/>
      <protection hidden="1"/>
    </xf>
    <xf numFmtId="0" fontId="6" fillId="0" borderId="9" xfId="0" applyFont="1" applyBorder="1" applyAlignment="1" applyProtection="1">
      <alignment horizontal="center" vertical="center" wrapText="1"/>
      <protection hidden="1"/>
    </xf>
    <xf numFmtId="0" fontId="6" fillId="0" borderId="11" xfId="0" applyFont="1" applyBorder="1" applyAlignment="1" applyProtection="1">
      <alignment horizontal="center" vertical="center" wrapText="1"/>
      <protection hidden="1"/>
    </xf>
    <xf numFmtId="0" fontId="6" fillId="0" borderId="10" xfId="0" applyFont="1" applyBorder="1" applyAlignment="1" applyProtection="1">
      <alignment horizontal="center" vertical="center" wrapText="1"/>
      <protection hidden="1"/>
    </xf>
    <xf numFmtId="7" fontId="5" fillId="0" borderId="13" xfId="1" applyNumberFormat="1" applyFont="1" applyFill="1" applyBorder="1" applyAlignment="1" applyProtection="1">
      <alignment horizontal="center" vertical="center"/>
      <protection hidden="1"/>
    </xf>
    <xf numFmtId="7" fontId="5" fillId="0" borderId="10" xfId="1" applyNumberFormat="1" applyFont="1" applyFill="1" applyBorder="1" applyAlignment="1" applyProtection="1">
      <alignment horizontal="center" vertical="center"/>
      <protection hidden="1"/>
    </xf>
    <xf numFmtId="0" fontId="4" fillId="0" borderId="0" xfId="0" applyFont="1" applyAlignment="1">
      <alignment horizontal="left" vertical="center"/>
    </xf>
    <xf numFmtId="0" fontId="16" fillId="8" borderId="6" xfId="0" applyFont="1" applyFill="1" applyBorder="1" applyAlignment="1">
      <alignment horizontal="center" vertical="center" wrapText="1"/>
    </xf>
    <xf numFmtId="0" fontId="16" fillId="8" borderId="8" xfId="0" applyFont="1" applyFill="1" applyBorder="1" applyAlignment="1">
      <alignment horizontal="center" vertical="center" wrapText="1"/>
    </xf>
    <xf numFmtId="0" fontId="16" fillId="8" borderId="7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3" borderId="51" xfId="0" applyFont="1" applyFill="1" applyBorder="1" applyAlignment="1">
      <alignment horizontal="center" vertical="center" wrapText="1"/>
    </xf>
    <xf numFmtId="0" fontId="5" fillId="3" borderId="54" xfId="0" applyFont="1" applyFill="1" applyBorder="1" applyAlignment="1">
      <alignment horizontal="center" vertical="center" wrapText="1"/>
    </xf>
    <xf numFmtId="0" fontId="16" fillId="8" borderId="40" xfId="0" applyFont="1" applyFill="1" applyBorder="1" applyAlignment="1">
      <alignment horizontal="center" vertical="center" wrapText="1"/>
    </xf>
    <xf numFmtId="0" fontId="16" fillId="8" borderId="15" xfId="0" applyFont="1" applyFill="1" applyBorder="1" applyAlignment="1">
      <alignment horizontal="center" vertical="center" wrapText="1"/>
    </xf>
    <xf numFmtId="0" fontId="16" fillId="8" borderId="17" xfId="0" applyFont="1" applyFill="1" applyBorder="1" applyAlignment="1">
      <alignment horizontal="center" vertical="center" wrapText="1"/>
    </xf>
    <xf numFmtId="0" fontId="16" fillId="8" borderId="64" xfId="0" applyFont="1" applyFill="1" applyBorder="1" applyAlignment="1">
      <alignment horizontal="center" vertical="center" wrapText="1"/>
    </xf>
    <xf numFmtId="0" fontId="16" fillId="8" borderId="48" xfId="0" applyFont="1" applyFill="1" applyBorder="1" applyAlignment="1">
      <alignment horizontal="center" vertical="center" wrapText="1"/>
    </xf>
    <xf numFmtId="0" fontId="6" fillId="0" borderId="55" xfId="0" applyFont="1" applyBorder="1" applyAlignment="1" applyProtection="1">
      <alignment horizontal="center" vertical="center" wrapText="1"/>
      <protection hidden="1"/>
    </xf>
    <xf numFmtId="0" fontId="6" fillId="0" borderId="4" xfId="0" applyFont="1" applyBorder="1" applyAlignment="1" applyProtection="1">
      <alignment horizontal="center" vertical="center" wrapText="1"/>
      <protection hidden="1"/>
    </xf>
    <xf numFmtId="0" fontId="6" fillId="0" borderId="48" xfId="0" applyFont="1" applyBorder="1" applyAlignment="1" applyProtection="1">
      <alignment horizontal="center" vertical="center" wrapText="1"/>
      <protection hidden="1"/>
    </xf>
    <xf numFmtId="164" fontId="6" fillId="0" borderId="66" xfId="0" applyNumberFormat="1" applyFont="1" applyBorder="1" applyAlignment="1">
      <alignment horizontal="center" vertical="center" wrapText="1"/>
    </xf>
    <xf numFmtId="0" fontId="6" fillId="0" borderId="6" xfId="0" applyFont="1" applyBorder="1" applyAlignment="1" applyProtection="1">
      <alignment horizontal="center"/>
      <protection locked="0"/>
    </xf>
    <xf numFmtId="0" fontId="6" fillId="0" borderId="8" xfId="0" applyFont="1" applyBorder="1" applyAlignment="1" applyProtection="1">
      <alignment horizontal="center"/>
      <protection locked="0"/>
    </xf>
    <xf numFmtId="0" fontId="6" fillId="0" borderId="7" xfId="0" applyFont="1" applyBorder="1" applyAlignment="1" applyProtection="1">
      <alignment horizontal="center"/>
      <protection locked="0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64562</xdr:colOff>
      <xdr:row>59</xdr:row>
      <xdr:rowOff>8659</xdr:rowOff>
    </xdr:from>
    <xdr:to>
      <xdr:col>11</xdr:col>
      <xdr:colOff>399405</xdr:colOff>
      <xdr:row>59</xdr:row>
      <xdr:rowOff>355023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2FBA560F-B039-4F28-9770-05C263E13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078762" y="21192259"/>
          <a:ext cx="334843" cy="343189"/>
        </a:xfrm>
        <a:prstGeom prst="rect">
          <a:avLst/>
        </a:prstGeom>
      </xdr:spPr>
    </xdr:pic>
    <xdr:clientData/>
  </xdr:twoCellAnchor>
  <xdr:twoCellAnchor editAs="oneCell">
    <xdr:from>
      <xdr:col>11</xdr:col>
      <xdr:colOff>9526</xdr:colOff>
      <xdr:row>57</xdr:row>
      <xdr:rowOff>324910</xdr:rowOff>
    </xdr:from>
    <xdr:to>
      <xdr:col>11</xdr:col>
      <xdr:colOff>455084</xdr:colOff>
      <xdr:row>59</xdr:row>
      <xdr:rowOff>67729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BB4033C3-06B5-435D-A5DF-E357F2177B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023726" y="20784610"/>
          <a:ext cx="445558" cy="463544"/>
        </a:xfrm>
        <a:prstGeom prst="rect">
          <a:avLst/>
        </a:prstGeom>
      </xdr:spPr>
    </xdr:pic>
    <xdr:clientData/>
  </xdr:twoCellAnchor>
  <xdr:twoCellAnchor editAs="oneCell">
    <xdr:from>
      <xdr:col>11</xdr:col>
      <xdr:colOff>74084</xdr:colOff>
      <xdr:row>57</xdr:row>
      <xdr:rowOff>25592</xdr:rowOff>
    </xdr:from>
    <xdr:to>
      <xdr:col>11</xdr:col>
      <xdr:colOff>388408</xdr:colOff>
      <xdr:row>57</xdr:row>
      <xdr:rowOff>335726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BBDBD984-2AF0-4F1C-B58B-96DB08F116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088284" y="20485292"/>
          <a:ext cx="317499" cy="3069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externalLinkPath" Target="Formul&#225;rio_RAP%202026.xlsx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2.v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359FB6-8589-4D28-A469-1144991BB66D}">
  <sheetPr>
    <tabColor rgb="FF66FFFF"/>
    <outlinePr summaryRight="0"/>
  </sheetPr>
  <dimension ref="A1:AY446"/>
  <sheetViews>
    <sheetView showGridLines="0" tabSelected="1" showOutlineSymbols="0" zoomScale="60" zoomScaleNormal="60" workbookViewId="0">
      <selection activeCell="B2" sqref="B2:M2"/>
    </sheetView>
  </sheetViews>
  <sheetFormatPr defaultColWidth="9.1796875" defaultRowHeight="15.5" outlineLevelCol="1"/>
  <cols>
    <col min="1" max="1" width="5.1796875" style="1" customWidth="1"/>
    <col min="2" max="2" width="21.453125" style="1" customWidth="1" outlineLevel="1"/>
    <col min="3" max="3" width="17.26953125" style="1" customWidth="1" outlineLevel="1"/>
    <col min="4" max="4" width="15.81640625" style="1" customWidth="1" outlineLevel="1"/>
    <col min="5" max="5" width="8.453125" style="1" customWidth="1" outlineLevel="1"/>
    <col min="6" max="6" width="17" style="1" customWidth="1" outlineLevel="1"/>
    <col min="7" max="7" width="27.26953125" style="1" customWidth="1" outlineLevel="1"/>
    <col min="8" max="8" width="21.6328125" style="1" customWidth="1" outlineLevel="1"/>
    <col min="9" max="9" width="10.6328125" style="1" customWidth="1" outlineLevel="1"/>
    <col min="10" max="10" width="11.6328125" style="1" customWidth="1" outlineLevel="1"/>
    <col min="11" max="11" width="15.6328125" style="1" customWidth="1" outlineLevel="1"/>
    <col min="12" max="12" width="15.7265625" style="1" customWidth="1" outlineLevel="1"/>
    <col min="13" max="13" width="13.1796875" style="1" customWidth="1" outlineLevel="1"/>
    <col min="14" max="14" width="3.81640625" style="1" customWidth="1"/>
    <col min="15" max="15" width="14" style="2" customWidth="1"/>
    <col min="16" max="16" width="14.453125" style="2" customWidth="1"/>
    <col min="17" max="17" width="3.1796875" style="2" customWidth="1"/>
    <col min="18" max="18" width="16.7265625" style="2" bestFit="1" customWidth="1"/>
    <col min="19" max="19" width="9.1796875" style="2"/>
    <col min="20" max="20" width="10.81640625" style="2" customWidth="1"/>
    <col min="21" max="21" width="11.7265625" style="2" customWidth="1"/>
    <col min="22" max="22" width="12.1796875" style="2" customWidth="1"/>
    <col min="23" max="23" width="9.1796875" style="2"/>
    <col min="24" max="24" width="17.7265625" style="2" customWidth="1"/>
    <col min="25" max="40" width="9.1796875" style="2"/>
    <col min="41" max="16384" width="9.1796875" style="1"/>
  </cols>
  <sheetData>
    <row r="1" spans="2:49" ht="126.5" customHeight="1" thickBot="1">
      <c r="AO1" s="2"/>
      <c r="AP1" s="2"/>
      <c r="AQ1" s="2"/>
      <c r="AR1" s="2"/>
      <c r="AS1" s="3"/>
      <c r="AT1" s="2"/>
      <c r="AU1" s="2"/>
      <c r="AV1" s="2"/>
      <c r="AW1" s="2"/>
    </row>
    <row r="2" spans="2:49" ht="39.75" customHeight="1" thickBot="1">
      <c r="B2" s="145" t="s">
        <v>0</v>
      </c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7"/>
      <c r="AO2" s="2"/>
      <c r="AP2" s="2"/>
      <c r="AQ2" s="2"/>
      <c r="AR2" s="2"/>
      <c r="AS2" s="3"/>
      <c r="AT2" s="2"/>
      <c r="AU2" s="2"/>
      <c r="AV2" s="2"/>
      <c r="AW2" s="2"/>
    </row>
    <row r="3" spans="2:49" ht="9.75" customHeight="1">
      <c r="V3" s="101"/>
      <c r="AO3" s="2"/>
      <c r="AP3" s="2"/>
      <c r="AQ3" s="2"/>
      <c r="AR3" s="2"/>
      <c r="AS3" s="3"/>
      <c r="AT3" s="2"/>
      <c r="AU3" s="2"/>
      <c r="AV3" s="2"/>
      <c r="AW3" s="2"/>
    </row>
    <row r="4" spans="2:49" ht="36" customHeight="1" thickBot="1">
      <c r="B4" s="139" t="s">
        <v>1</v>
      </c>
      <c r="C4" s="139"/>
      <c r="D4" s="139"/>
      <c r="E4" s="139"/>
      <c r="F4" s="139"/>
      <c r="G4" s="139"/>
      <c r="H4" s="139"/>
      <c r="I4" s="139"/>
      <c r="J4" s="139"/>
      <c r="K4" s="139"/>
      <c r="L4" s="139"/>
      <c r="M4" s="139"/>
      <c r="U4" s="102" t="s">
        <v>2</v>
      </c>
      <c r="V4" s="101"/>
      <c r="AO4" s="2"/>
      <c r="AP4" s="2"/>
      <c r="AQ4" s="2"/>
      <c r="AR4" s="2"/>
      <c r="AS4" s="3"/>
      <c r="AT4" s="2"/>
      <c r="AU4" s="2"/>
      <c r="AV4" s="2"/>
      <c r="AW4" s="2"/>
    </row>
    <row r="5" spans="2:49" ht="35.25" customHeight="1" thickBot="1">
      <c r="B5" s="148" t="s">
        <v>3</v>
      </c>
      <c r="C5" s="149"/>
      <c r="D5" s="149"/>
      <c r="E5" s="150"/>
      <c r="F5" s="151"/>
      <c r="G5" s="151"/>
      <c r="H5" s="151"/>
      <c r="I5" s="151"/>
      <c r="J5" s="151"/>
      <c r="K5" s="151"/>
      <c r="L5" s="151"/>
      <c r="M5" s="152"/>
      <c r="U5" s="102" t="s">
        <v>4</v>
      </c>
      <c r="V5" s="101"/>
      <c r="AO5" s="2"/>
      <c r="AP5" s="2"/>
      <c r="AQ5" s="2"/>
      <c r="AR5" s="2"/>
      <c r="AS5" s="3"/>
      <c r="AT5" s="2"/>
      <c r="AU5" s="2"/>
      <c r="AV5" s="2"/>
      <c r="AW5" s="2"/>
    </row>
    <row r="6" spans="2:49" ht="9" customHeight="1" thickBot="1">
      <c r="B6" s="4"/>
      <c r="C6" s="4"/>
      <c r="D6" s="5"/>
      <c r="E6" s="5"/>
      <c r="F6" s="5"/>
      <c r="G6" s="5"/>
      <c r="H6" s="5"/>
      <c r="I6" s="5"/>
      <c r="J6" s="5"/>
      <c r="K6" s="5"/>
      <c r="L6" s="5"/>
      <c r="M6" s="5"/>
      <c r="AO6" s="2"/>
      <c r="AP6" s="2"/>
      <c r="AQ6" s="2"/>
      <c r="AR6" s="2"/>
      <c r="AS6" s="3"/>
      <c r="AT6" s="2"/>
      <c r="AU6" s="2"/>
      <c r="AV6" s="2"/>
      <c r="AW6" s="2"/>
    </row>
    <row r="7" spans="2:49" ht="30" customHeight="1" thickBot="1">
      <c r="B7" s="148" t="s">
        <v>5</v>
      </c>
      <c r="C7" s="149"/>
      <c r="D7" s="149"/>
      <c r="E7" s="150"/>
      <c r="F7" s="153"/>
      <c r="G7" s="153"/>
      <c r="H7" s="153"/>
      <c r="I7" s="153"/>
      <c r="J7" s="153"/>
      <c r="K7" s="153"/>
      <c r="L7" s="153"/>
      <c r="M7" s="154"/>
      <c r="U7" s="103" t="str">
        <f>IF(D15="","",ROUND(AVERAGE(L27:L30),2))</f>
        <v/>
      </c>
      <c r="V7" s="103" t="str">
        <f>IF(D15="","",ROUND(MIN(L27:L30),2))</f>
        <v/>
      </c>
      <c r="AO7" s="2"/>
      <c r="AP7" s="2"/>
      <c r="AQ7" s="2"/>
      <c r="AR7" s="2"/>
      <c r="AS7" s="3"/>
      <c r="AT7" s="2"/>
      <c r="AU7" s="2"/>
      <c r="AV7" s="2"/>
      <c r="AW7" s="2"/>
    </row>
    <row r="8" spans="2:49" ht="9" customHeight="1" thickBot="1">
      <c r="B8" s="4"/>
      <c r="C8" s="4"/>
      <c r="D8" s="4"/>
      <c r="E8" s="6"/>
      <c r="F8" s="6"/>
      <c r="G8" s="6"/>
      <c r="H8" s="6"/>
      <c r="I8" s="6"/>
      <c r="J8" s="6"/>
      <c r="K8" s="6"/>
      <c r="L8" s="6"/>
      <c r="M8" s="6"/>
      <c r="AO8" s="2"/>
      <c r="AP8" s="2"/>
      <c r="AQ8" s="2"/>
      <c r="AR8" s="2"/>
      <c r="AS8" s="3"/>
      <c r="AT8" s="2"/>
      <c r="AU8" s="2"/>
      <c r="AV8" s="2"/>
      <c r="AW8" s="2"/>
    </row>
    <row r="9" spans="2:49" ht="30" customHeight="1" thickBot="1">
      <c r="B9" s="128" t="s">
        <v>6</v>
      </c>
      <c r="C9" s="129"/>
      <c r="D9" s="129"/>
      <c r="E9" s="130"/>
      <c r="F9" s="131"/>
      <c r="G9" s="132"/>
      <c r="H9" s="133" t="s">
        <v>7</v>
      </c>
      <c r="I9" s="134"/>
      <c r="J9" s="134"/>
      <c r="K9" s="135"/>
      <c r="L9" s="136"/>
      <c r="M9" s="137"/>
      <c r="U9" s="104"/>
      <c r="V9" s="104"/>
      <c r="W9" s="105"/>
      <c r="X9" s="104"/>
      <c r="Y9" s="104"/>
      <c r="Z9" s="104"/>
      <c r="AA9" s="105"/>
      <c r="AB9" s="105"/>
      <c r="AC9" s="105"/>
      <c r="AO9" s="2"/>
      <c r="AP9" s="2"/>
      <c r="AQ9" s="2"/>
      <c r="AR9" s="2"/>
      <c r="AS9" s="3"/>
      <c r="AT9" s="2"/>
      <c r="AU9" s="2"/>
      <c r="AV9" s="2"/>
      <c r="AW9" s="2"/>
    </row>
    <row r="10" spans="2:49" ht="36" customHeight="1" thickBot="1">
      <c r="B10" s="138" t="s">
        <v>8</v>
      </c>
      <c r="C10" s="138"/>
      <c r="D10" s="138"/>
      <c r="E10" s="138"/>
      <c r="F10" s="138"/>
      <c r="G10" s="138"/>
      <c r="H10" s="138"/>
      <c r="I10" s="138"/>
      <c r="J10" s="138"/>
      <c r="K10" s="139"/>
      <c r="L10" s="139"/>
      <c r="M10" s="139"/>
      <c r="T10" s="104"/>
      <c r="U10" s="104"/>
      <c r="V10" s="104"/>
      <c r="W10" s="105"/>
      <c r="X10" s="104"/>
      <c r="Y10" s="104"/>
      <c r="Z10" s="104"/>
      <c r="AA10" s="104"/>
      <c r="AB10" s="104"/>
      <c r="AC10" s="105"/>
      <c r="AO10" s="2"/>
      <c r="AP10" s="2"/>
      <c r="AQ10" s="2"/>
      <c r="AR10" s="2"/>
      <c r="AS10" s="3"/>
      <c r="AT10" s="2"/>
      <c r="AU10" s="2"/>
      <c r="AV10" s="2"/>
      <c r="AW10" s="2"/>
    </row>
    <row r="11" spans="2:49" ht="30" customHeight="1">
      <c r="B11" s="140" t="s">
        <v>9</v>
      </c>
      <c r="C11" s="141"/>
      <c r="D11" s="142"/>
      <c r="E11" s="143"/>
      <c r="F11" s="143"/>
      <c r="G11" s="143"/>
      <c r="H11" s="143"/>
      <c r="I11" s="143"/>
      <c r="J11" s="143"/>
      <c r="K11" s="143"/>
      <c r="L11" s="143"/>
      <c r="M11" s="144"/>
      <c r="N11" s="7"/>
      <c r="U11" s="106"/>
      <c r="V11" s="106"/>
      <c r="W11" s="105"/>
      <c r="AO11" s="2"/>
      <c r="AP11" s="2"/>
      <c r="AQ11" s="2"/>
      <c r="AR11" s="2"/>
      <c r="AS11" s="3"/>
      <c r="AT11" s="2"/>
      <c r="AU11" s="2"/>
      <c r="AV11" s="2"/>
      <c r="AW11" s="2"/>
    </row>
    <row r="12" spans="2:49" ht="30" customHeight="1">
      <c r="B12" s="155" t="s">
        <v>10</v>
      </c>
      <c r="C12" s="156"/>
      <c r="D12" s="167"/>
      <c r="E12" s="168"/>
      <c r="F12" s="168"/>
      <c r="G12" s="168"/>
      <c r="H12" s="168"/>
      <c r="I12" s="168"/>
      <c r="J12" s="168"/>
      <c r="K12" s="168"/>
      <c r="L12" s="168"/>
      <c r="M12" s="169"/>
      <c r="N12" s="7"/>
      <c r="U12" s="105"/>
      <c r="V12" s="105"/>
      <c r="W12" s="105"/>
      <c r="AO12" s="2"/>
      <c r="AP12" s="2"/>
      <c r="AQ12" s="2"/>
      <c r="AR12" s="2"/>
      <c r="AS12" s="3"/>
      <c r="AT12" s="2"/>
      <c r="AU12" s="2"/>
      <c r="AV12" s="2"/>
      <c r="AW12" s="2"/>
    </row>
    <row r="13" spans="2:49" ht="30" customHeight="1">
      <c r="B13" s="155" t="s">
        <v>11</v>
      </c>
      <c r="C13" s="156"/>
      <c r="D13" s="167"/>
      <c r="E13" s="168"/>
      <c r="F13" s="168"/>
      <c r="G13" s="168"/>
      <c r="H13" s="168"/>
      <c r="I13" s="168"/>
      <c r="J13" s="168"/>
      <c r="K13" s="168"/>
      <c r="L13" s="168"/>
      <c r="M13" s="169"/>
      <c r="N13" s="7"/>
      <c r="U13" s="107"/>
      <c r="V13" s="105"/>
      <c r="W13" s="105"/>
      <c r="AO13" s="2"/>
      <c r="AP13" s="2"/>
      <c r="AQ13" s="2"/>
      <c r="AR13" s="2"/>
      <c r="AS13" s="3"/>
      <c r="AT13" s="2"/>
      <c r="AU13" s="2"/>
      <c r="AV13" s="2"/>
      <c r="AW13" s="2"/>
    </row>
    <row r="14" spans="2:49" ht="30" customHeight="1">
      <c r="B14" s="155" t="s">
        <v>12</v>
      </c>
      <c r="C14" s="156"/>
      <c r="D14" s="170"/>
      <c r="E14" s="171"/>
      <c r="F14" s="171"/>
      <c r="G14" s="171"/>
      <c r="H14" s="171"/>
      <c r="I14" s="171"/>
      <c r="J14" s="171"/>
      <c r="K14" s="171"/>
      <c r="L14" s="171"/>
      <c r="M14" s="172"/>
      <c r="N14" s="7"/>
      <c r="U14" s="107"/>
      <c r="V14" s="105"/>
      <c r="W14" s="105"/>
      <c r="AO14" s="2"/>
      <c r="AP14" s="2"/>
      <c r="AQ14" s="2"/>
      <c r="AR14" s="2"/>
      <c r="AS14" s="3"/>
      <c r="AT14" s="2"/>
      <c r="AU14" s="2"/>
      <c r="AV14" s="2"/>
      <c r="AW14" s="2"/>
    </row>
    <row r="15" spans="2:49" ht="30" customHeight="1">
      <c r="B15" s="155" t="s">
        <v>13</v>
      </c>
      <c r="C15" s="156"/>
      <c r="D15" s="157"/>
      <c r="E15" s="158"/>
      <c r="F15" s="8"/>
      <c r="G15" s="159" t="s">
        <v>14</v>
      </c>
      <c r="H15" s="160"/>
      <c r="I15" s="161"/>
      <c r="J15" s="162"/>
      <c r="K15" s="162"/>
      <c r="L15" s="162"/>
      <c r="M15" s="163"/>
      <c r="T15" s="105"/>
      <c r="U15" s="105"/>
      <c r="V15" s="105"/>
      <c r="AO15" s="2"/>
      <c r="AP15" s="2"/>
      <c r="AQ15" s="2"/>
      <c r="AR15" s="2"/>
      <c r="AS15" s="3"/>
      <c r="AT15" s="2"/>
      <c r="AU15" s="2"/>
      <c r="AV15" s="2"/>
      <c r="AW15" s="2"/>
    </row>
    <row r="16" spans="2:49" ht="30" customHeight="1">
      <c r="B16" s="155" t="s">
        <v>15</v>
      </c>
      <c r="C16" s="156"/>
      <c r="D16" s="157"/>
      <c r="E16" s="158"/>
      <c r="F16" s="9"/>
      <c r="G16" s="159" t="s">
        <v>16</v>
      </c>
      <c r="H16" s="160"/>
      <c r="I16" s="164"/>
      <c r="J16" s="165"/>
      <c r="K16" s="165"/>
      <c r="L16" s="165"/>
      <c r="M16" s="166"/>
      <c r="T16" s="105"/>
      <c r="U16" s="105"/>
      <c r="V16" s="105"/>
      <c r="AO16" s="2"/>
      <c r="AP16" s="2"/>
      <c r="AQ16" s="2"/>
      <c r="AR16" s="2"/>
      <c r="AS16" s="3"/>
      <c r="AT16" s="2"/>
      <c r="AU16" s="2"/>
      <c r="AV16" s="2"/>
      <c r="AW16" s="2"/>
    </row>
    <row r="17" spans="1:49" ht="9.75" customHeight="1" thickBot="1">
      <c r="B17" s="183"/>
      <c r="C17" s="184"/>
      <c r="D17" s="183"/>
      <c r="E17" s="185"/>
      <c r="F17" s="185"/>
      <c r="G17" s="185"/>
      <c r="H17" s="185"/>
      <c r="I17" s="185"/>
      <c r="J17" s="185"/>
      <c r="K17" s="185"/>
      <c r="L17" s="185"/>
      <c r="M17" s="184"/>
      <c r="AO17" s="2"/>
      <c r="AP17" s="2"/>
      <c r="AQ17" s="2"/>
      <c r="AR17" s="2"/>
      <c r="AS17" s="3"/>
      <c r="AT17" s="2"/>
      <c r="AU17" s="2"/>
      <c r="AV17" s="2"/>
      <c r="AW17" s="2"/>
    </row>
    <row r="18" spans="1:49" ht="36" customHeight="1" thickBot="1">
      <c r="B18" s="138" t="s">
        <v>17</v>
      </c>
      <c r="C18" s="138"/>
      <c r="D18" s="138"/>
      <c r="E18" s="138"/>
      <c r="F18" s="138"/>
      <c r="G18" s="138"/>
      <c r="H18" s="138"/>
      <c r="I18" s="138"/>
      <c r="J18" s="138"/>
      <c r="K18" s="138"/>
      <c r="L18" s="138"/>
      <c r="M18" s="138"/>
      <c r="O18" s="186" t="s">
        <v>18</v>
      </c>
      <c r="P18" s="186"/>
      <c r="AO18" s="2"/>
      <c r="AP18" s="2"/>
      <c r="AQ18" s="2"/>
      <c r="AR18" s="2"/>
      <c r="AS18" s="3"/>
      <c r="AT18" s="2"/>
      <c r="AU18" s="2"/>
      <c r="AV18" s="2"/>
      <c r="AW18" s="2"/>
    </row>
    <row r="19" spans="1:49" ht="45" customHeight="1" thickBot="1">
      <c r="B19" s="10" t="s">
        <v>19</v>
      </c>
      <c r="C19" s="187" t="s">
        <v>20</v>
      </c>
      <c r="D19" s="188"/>
      <c r="E19" s="188"/>
      <c r="F19" s="189"/>
      <c r="G19" s="187" t="s">
        <v>12</v>
      </c>
      <c r="H19" s="189"/>
      <c r="I19" s="187" t="s">
        <v>13</v>
      </c>
      <c r="J19" s="188"/>
      <c r="K19" s="189"/>
      <c r="L19" s="187" t="s">
        <v>15</v>
      </c>
      <c r="M19" s="189"/>
      <c r="O19" s="190" t="s">
        <v>21</v>
      </c>
      <c r="P19" s="191"/>
      <c r="Z19" s="2" t="str">
        <f>IF(O20="","",IF(TRIM(O20)="ENVASE NORMAL",Z20,IF(TRIM(O20)="ENVASE CLÍNICO",Z21)))</f>
        <v/>
      </c>
      <c r="AO19" s="2"/>
      <c r="AP19" s="2"/>
      <c r="AQ19" s="2"/>
      <c r="AR19" s="2"/>
      <c r="AS19" s="3"/>
      <c r="AT19" s="2"/>
      <c r="AU19" s="2"/>
      <c r="AV19" s="2"/>
      <c r="AW19" s="2"/>
    </row>
    <row r="20" spans="1:49" ht="30" customHeight="1" thickBot="1">
      <c r="A20" s="3"/>
      <c r="B20" s="11" t="s">
        <v>18</v>
      </c>
      <c r="C20" s="194"/>
      <c r="D20" s="195"/>
      <c r="E20" s="195"/>
      <c r="F20" s="196"/>
      <c r="G20" s="197"/>
      <c r="H20" s="198"/>
      <c r="I20" s="12"/>
      <c r="J20" s="199" t="str">
        <f>IF(I20="","",$F$15)</f>
        <v/>
      </c>
      <c r="K20" s="200"/>
      <c r="L20" s="13"/>
      <c r="M20" s="14" t="str">
        <f>IF(L20="","",$F$16)</f>
        <v/>
      </c>
      <c r="O20" s="173"/>
      <c r="P20" s="174"/>
      <c r="S20" s="108" t="s">
        <v>22</v>
      </c>
      <c r="T20" s="109" t="s">
        <v>23</v>
      </c>
      <c r="Z20" s="2" t="str">
        <f>IF(C27="","",IF(C27&gt;578.1464,(C27/1.04)-55.91,IF(C27&gt;260.9464,(C27/1.04)-50.91,IF(C27&gt;143.0416,(C27/1.04)-45.91,C27/1.561083))))</f>
        <v/>
      </c>
      <c r="AO20" s="2"/>
      <c r="AP20" s="2"/>
      <c r="AQ20" s="2"/>
      <c r="AR20" s="2"/>
      <c r="AS20" s="3"/>
      <c r="AT20" s="2"/>
      <c r="AU20" s="2"/>
      <c r="AV20" s="2"/>
      <c r="AW20" s="2"/>
    </row>
    <row r="21" spans="1:49" ht="30" customHeight="1" thickTop="1" thickBot="1">
      <c r="A21" s="3"/>
      <c r="B21" s="15" t="s">
        <v>24</v>
      </c>
      <c r="C21" s="175"/>
      <c r="D21" s="176"/>
      <c r="E21" s="176"/>
      <c r="F21" s="177"/>
      <c r="G21" s="178"/>
      <c r="H21" s="179"/>
      <c r="I21" s="16"/>
      <c r="J21" s="180" t="str">
        <f>IF(I21="","",$F$15)</f>
        <v/>
      </c>
      <c r="K21" s="181"/>
      <c r="L21" s="16"/>
      <c r="M21" s="17" t="str">
        <f>IF(L21="","",$F$16)</f>
        <v/>
      </c>
      <c r="O21" s="182" t="s">
        <v>25</v>
      </c>
      <c r="P21" s="182"/>
      <c r="Q21" s="110"/>
      <c r="S21" s="111" t="s">
        <v>26</v>
      </c>
      <c r="T21" s="102" t="s">
        <v>27</v>
      </c>
      <c r="Z21" s="2" t="str">
        <f>IF(C27="","",C27/1.169591/1.04)</f>
        <v/>
      </c>
      <c r="AO21" s="2"/>
      <c r="AP21" s="2"/>
      <c r="AQ21" s="2"/>
      <c r="AR21" s="2"/>
      <c r="AS21" s="3"/>
      <c r="AT21" s="2"/>
      <c r="AU21" s="2"/>
      <c r="AV21" s="2"/>
      <c r="AW21" s="2"/>
    </row>
    <row r="22" spans="1:49" ht="30" customHeight="1" thickBot="1">
      <c r="A22" s="3"/>
      <c r="B22" s="15" t="s">
        <v>25</v>
      </c>
      <c r="C22" s="175"/>
      <c r="D22" s="176"/>
      <c r="E22" s="176"/>
      <c r="F22" s="177"/>
      <c r="G22" s="192"/>
      <c r="H22" s="193"/>
      <c r="I22" s="16"/>
      <c r="J22" s="180" t="str">
        <f>IF(I22="","",$F$15)</f>
        <v/>
      </c>
      <c r="K22" s="181"/>
      <c r="L22" s="16"/>
      <c r="M22" s="18" t="str">
        <f>IF(L22="","",$F$16)</f>
        <v/>
      </c>
      <c r="O22" s="125" t="s">
        <v>28</v>
      </c>
      <c r="P22" s="125" t="s">
        <v>29</v>
      </c>
      <c r="S22" s="111" t="s">
        <v>30</v>
      </c>
      <c r="AO22" s="2"/>
      <c r="AP22" s="2"/>
      <c r="AQ22" s="2"/>
      <c r="AR22" s="2"/>
      <c r="AS22" s="3"/>
      <c r="AT22" s="2"/>
      <c r="AU22" s="2"/>
      <c r="AV22" s="2"/>
      <c r="AW22" s="2"/>
    </row>
    <row r="23" spans="1:49" ht="30" customHeight="1" thickBot="1">
      <c r="A23" s="3"/>
      <c r="B23" s="15" t="s">
        <v>31</v>
      </c>
      <c r="C23" s="175"/>
      <c r="D23" s="176"/>
      <c r="E23" s="176"/>
      <c r="F23" s="177"/>
      <c r="G23" s="178"/>
      <c r="H23" s="179"/>
      <c r="I23" s="19"/>
      <c r="J23" s="180" t="str">
        <f>IF(I23="","",$F$15)</f>
        <v/>
      </c>
      <c r="K23" s="181"/>
      <c r="L23" s="16"/>
      <c r="M23" s="18" t="str">
        <f>IF(L23="","",$F$16)</f>
        <v/>
      </c>
      <c r="O23" s="126"/>
      <c r="P23" s="127"/>
      <c r="S23" s="111"/>
      <c r="AO23" s="2"/>
      <c r="AP23" s="2"/>
      <c r="AQ23" s="2"/>
      <c r="AR23" s="2"/>
      <c r="AS23" s="3"/>
      <c r="AT23" s="2"/>
      <c r="AU23" s="2"/>
      <c r="AV23" s="2"/>
      <c r="AW23" s="2"/>
    </row>
    <row r="24" spans="1:49" ht="9.75" customHeight="1" thickTop="1" thickBot="1">
      <c r="A24" s="3"/>
      <c r="B24" s="20"/>
      <c r="C24" s="201"/>
      <c r="D24" s="202"/>
      <c r="E24" s="202"/>
      <c r="F24" s="203"/>
      <c r="G24" s="202"/>
      <c r="H24" s="203"/>
      <c r="I24" s="21"/>
      <c r="J24" s="204"/>
      <c r="K24" s="205"/>
      <c r="L24" s="22"/>
      <c r="M24" s="23"/>
      <c r="AO24" s="2"/>
      <c r="AP24" s="2"/>
      <c r="AQ24" s="2"/>
      <c r="AR24" s="2"/>
      <c r="AS24" s="3"/>
      <c r="AT24" s="2"/>
      <c r="AU24" s="2"/>
      <c r="AV24" s="2"/>
      <c r="AW24" s="2"/>
    </row>
    <row r="25" spans="1:49" ht="35.25" customHeight="1" thickBot="1">
      <c r="A25" s="3"/>
      <c r="B25" s="138" t="s">
        <v>32</v>
      </c>
      <c r="C25" s="138"/>
      <c r="D25" s="138"/>
      <c r="E25" s="138"/>
      <c r="F25" s="138"/>
      <c r="G25" s="138"/>
      <c r="H25" s="138"/>
      <c r="I25" s="138"/>
      <c r="J25" s="138"/>
      <c r="K25" s="138"/>
      <c r="L25" s="138"/>
      <c r="M25" s="138"/>
      <c r="O25" s="112"/>
      <c r="P25" s="112"/>
      <c r="Q25" s="112"/>
      <c r="R25" s="112"/>
      <c r="S25" s="112"/>
      <c r="V25" s="113"/>
      <c r="AO25" s="2"/>
      <c r="AP25" s="2"/>
      <c r="AQ25" s="2"/>
      <c r="AR25" s="2"/>
      <c r="AS25" s="3"/>
      <c r="AT25" s="2"/>
      <c r="AU25" s="2"/>
      <c r="AV25" s="2"/>
      <c r="AW25" s="2"/>
    </row>
    <row r="26" spans="1:49" ht="45" customHeight="1" thickBot="1">
      <c r="A26" s="3"/>
      <c r="B26" s="24" t="s">
        <v>19</v>
      </c>
      <c r="C26" s="187" t="s">
        <v>33</v>
      </c>
      <c r="D26" s="189"/>
      <c r="E26" s="187" t="s">
        <v>29</v>
      </c>
      <c r="F26" s="189"/>
      <c r="G26" s="24" t="s">
        <v>34</v>
      </c>
      <c r="H26" s="187" t="s">
        <v>35</v>
      </c>
      <c r="I26" s="189"/>
      <c r="J26" s="206" t="s">
        <v>36</v>
      </c>
      <c r="K26" s="207"/>
      <c r="L26" s="187" t="s">
        <v>37</v>
      </c>
      <c r="M26" s="189"/>
      <c r="N26" s="25"/>
      <c r="O26" s="114"/>
      <c r="P26" s="112"/>
      <c r="Q26" s="112"/>
      <c r="R26" s="114" t="str">
        <f>IF(O23="","",IF(TRIM(O23)="C",C29*0.6091,IF(TRIM(O23)="H",P23,C29/1.6504)))</f>
        <v/>
      </c>
      <c r="S26" s="112"/>
      <c r="U26" s="115" t="str">
        <f>IF(C27&gt;0,E27,"ERRO")</f>
        <v>ERRO</v>
      </c>
      <c r="V26" s="115" t="str">
        <f>IF(C27&gt;0,C27,"ERRO")</f>
        <v>ERRO</v>
      </c>
      <c r="W26" s="96"/>
      <c r="X26" s="115"/>
      <c r="Y26" s="115"/>
      <c r="Z26" s="115"/>
      <c r="AA26" s="115"/>
      <c r="AO26" s="2"/>
      <c r="AP26" s="2"/>
      <c r="AQ26" s="2"/>
      <c r="AR26" s="2"/>
      <c r="AS26" s="3"/>
      <c r="AT26" s="2"/>
      <c r="AU26" s="2"/>
      <c r="AV26" s="2"/>
      <c r="AW26" s="2"/>
    </row>
    <row r="27" spans="1:49" ht="30" customHeight="1">
      <c r="A27" s="2">
        <f>COUNT(L27)</f>
        <v>0</v>
      </c>
      <c r="B27" s="15" t="s">
        <v>18</v>
      </c>
      <c r="C27" s="208"/>
      <c r="D27" s="209"/>
      <c r="E27" s="210" t="str">
        <f>IF(O20="","",Z19)</f>
        <v/>
      </c>
      <c r="F27" s="211"/>
      <c r="G27" s="26" t="str">
        <f>IF(L20&lt;&gt;"",(D16)/($L20),"")</f>
        <v/>
      </c>
      <c r="H27" s="212" t="str">
        <f>IF(I20&lt;&gt;"",(D15)/($I20),"")</f>
        <v/>
      </c>
      <c r="I27" s="213"/>
      <c r="J27" s="214" t="str">
        <f>IF(H27="","",IF(H27&lt;1/3,1.05,IF(H27&lt;1,0.985+0.015/H27,IF(H27=1,1,IF(H27&lt;=3,1.015-0.015*H27,0.95)))))</f>
        <v/>
      </c>
      <c r="K27" s="215"/>
      <c r="L27" s="216" t="str">
        <f>IF(E27&lt;&gt;"",ROUND(E27*G27*H27*J27,2),"")</f>
        <v/>
      </c>
      <c r="M27" s="217"/>
      <c r="N27" s="27"/>
      <c r="O27" s="115"/>
      <c r="P27" s="115"/>
      <c r="Q27" s="115"/>
      <c r="R27" s="115"/>
      <c r="S27" s="115"/>
      <c r="U27" s="115"/>
      <c r="V27" s="115"/>
      <c r="W27" s="96"/>
      <c r="X27" s="115"/>
      <c r="Y27" s="112"/>
      <c r="Z27" s="115"/>
      <c r="AA27" s="112"/>
      <c r="AO27" s="2"/>
      <c r="AP27" s="2"/>
      <c r="AQ27" s="2"/>
      <c r="AR27" s="2"/>
      <c r="AS27" s="3"/>
      <c r="AT27" s="2"/>
      <c r="AU27" s="2"/>
      <c r="AV27" s="2"/>
      <c r="AW27" s="2"/>
    </row>
    <row r="28" spans="1:49" ht="30" customHeight="1">
      <c r="A28" s="2">
        <f>COUNT(L28)</f>
        <v>0</v>
      </c>
      <c r="B28" s="15" t="s">
        <v>24</v>
      </c>
      <c r="C28" s="218"/>
      <c r="D28" s="219"/>
      <c r="E28" s="220"/>
      <c r="F28" s="221"/>
      <c r="G28" s="28" t="str">
        <f>IF(L21&lt;&gt;"",(D16)/($L21),"")</f>
        <v/>
      </c>
      <c r="H28" s="222" t="str">
        <f>IF(I21&lt;&gt;"",(D15)/($I21),"")</f>
        <v/>
      </c>
      <c r="I28" s="223"/>
      <c r="J28" s="222" t="str">
        <f>IF(H28="","",IF(H28&lt;1/3,1.05,IF(H28&lt;1,0.985+0.015/H28,IF(H28=1,1,IF(H28&lt;=3,1.015-0.015*H28,0.95)))))</f>
        <v/>
      </c>
      <c r="K28" s="223"/>
      <c r="L28" s="224" t="str">
        <f>IF(E28&lt;&gt;"",ROUND(E28*G28*H28*J28,2),"")</f>
        <v/>
      </c>
      <c r="M28" s="225"/>
      <c r="N28" s="27"/>
      <c r="O28" s="116"/>
      <c r="P28" s="117"/>
      <c r="Q28" s="115"/>
      <c r="R28" s="115"/>
      <c r="S28" s="112"/>
      <c r="U28" s="115" t="b">
        <f>IF(C29&gt;0,"ERRO")</f>
        <v>0</v>
      </c>
      <c r="V28" s="115" t="str">
        <f>IF(R26&gt;0,"ERRO")</f>
        <v>ERRO</v>
      </c>
      <c r="W28" s="96"/>
      <c r="X28" s="115" t="str">
        <f>IF(P22&gt;0,"ERRO")</f>
        <v>ERRO</v>
      </c>
      <c r="Y28" s="112"/>
      <c r="Z28" s="115"/>
      <c r="AA28" s="112"/>
      <c r="AO28" s="2"/>
      <c r="AP28" s="2"/>
      <c r="AQ28" s="2"/>
      <c r="AR28" s="2"/>
      <c r="AS28" s="3"/>
      <c r="AT28" s="2"/>
      <c r="AU28" s="2"/>
      <c r="AV28" s="2"/>
      <c r="AW28" s="2"/>
    </row>
    <row r="29" spans="1:49" ht="30" customHeight="1">
      <c r="A29" s="2">
        <f>COUNT(L29)</f>
        <v>0</v>
      </c>
      <c r="B29" s="15" t="s">
        <v>25</v>
      </c>
      <c r="C29" s="233"/>
      <c r="D29" s="234"/>
      <c r="E29" s="218" t="str">
        <f>IF(O23="","",R26)</f>
        <v/>
      </c>
      <c r="F29" s="219"/>
      <c r="G29" s="28" t="str">
        <f>IF(L22&lt;&gt;"",(D16)/($L22),"")</f>
        <v/>
      </c>
      <c r="H29" s="222" t="str">
        <f>IF(I22&lt;&gt;"",(D15)/($I22),"")</f>
        <v/>
      </c>
      <c r="I29" s="223"/>
      <c r="J29" s="222" t="str">
        <f>IF(H29="","",IF(H29&lt;1/3,1.05,IF(H29&lt;1,0.985+0.015/H29,IF(H29=1,1,IF(H29&lt;=3,1.015-0.015*H29,0.95)))))</f>
        <v/>
      </c>
      <c r="K29" s="223"/>
      <c r="L29" s="224" t="str">
        <f>IF(E29&lt;&gt;"",ROUND(E29*G29*H29*J29,2),"")</f>
        <v/>
      </c>
      <c r="M29" s="225"/>
      <c r="N29" s="27"/>
      <c r="O29" s="118"/>
      <c r="P29" s="115"/>
      <c r="Q29" s="115"/>
      <c r="R29" s="115"/>
      <c r="S29" s="115"/>
      <c r="T29" s="112"/>
      <c r="V29" s="115"/>
      <c r="W29" s="119"/>
      <c r="X29" s="115"/>
      <c r="Y29" s="115"/>
      <c r="Z29" s="115"/>
      <c r="AA29" s="115"/>
      <c r="AB29" s="115"/>
      <c r="AC29" s="115"/>
      <c r="AD29" s="115" t="str">
        <f>IF(J29&gt;0,L28,"ERRO")</f>
        <v/>
      </c>
      <c r="AE29" s="115">
        <f>IF(J29&gt;0,L31,"ERRO")</f>
        <v>0</v>
      </c>
      <c r="AO29" s="2"/>
      <c r="AP29" s="2"/>
      <c r="AQ29" s="2"/>
      <c r="AR29" s="2"/>
      <c r="AS29" s="3"/>
      <c r="AT29" s="2"/>
      <c r="AU29" s="2"/>
      <c r="AV29" s="2"/>
      <c r="AW29" s="2"/>
    </row>
    <row r="30" spans="1:49" ht="30" customHeight="1">
      <c r="A30" s="2">
        <f>COUNT(L30)</f>
        <v>0</v>
      </c>
      <c r="B30" s="15" t="s">
        <v>31</v>
      </c>
      <c r="C30" s="218"/>
      <c r="D30" s="219"/>
      <c r="E30" s="220"/>
      <c r="F30" s="235"/>
      <c r="G30" s="28" t="str">
        <f>IF(L23&lt;&gt;"",(D16)/($L23),"")</f>
        <v/>
      </c>
      <c r="H30" s="222" t="str">
        <f>IF(I23&lt;&gt;"",(D15)/($I23),"")</f>
        <v/>
      </c>
      <c r="I30" s="223"/>
      <c r="J30" s="222" t="str">
        <f>IF(H30="","",IF(H30&lt;1/3,1.05,IF(H30&lt;1,0.985+0.015/H30,IF(H30=1,1,IF(H30&lt;=3,1.015-0.015*H30,0.95)))))</f>
        <v/>
      </c>
      <c r="K30" s="223"/>
      <c r="L30" s="224" t="str">
        <f>IF(E30&lt;&gt;"",ROUND(E30*G30*H30*J30,2),"")</f>
        <v/>
      </c>
      <c r="M30" s="225"/>
      <c r="N30" s="25"/>
      <c r="O30" s="118"/>
      <c r="P30" s="115"/>
      <c r="Q30" s="115"/>
      <c r="R30" s="115"/>
      <c r="S30" s="115"/>
      <c r="T30" s="112"/>
      <c r="V30" s="115"/>
      <c r="W30" s="119"/>
      <c r="X30" s="115"/>
      <c r="Y30" s="115"/>
      <c r="Z30" s="115"/>
      <c r="AA30" s="115"/>
      <c r="AB30" s="115"/>
      <c r="AC30" s="115"/>
      <c r="AD30" s="115"/>
      <c r="AE30" s="115"/>
      <c r="AO30" s="2"/>
      <c r="AP30" s="2"/>
      <c r="AQ30" s="2"/>
      <c r="AR30" s="2"/>
      <c r="AS30" s="3"/>
      <c r="AT30" s="2"/>
      <c r="AU30" s="2"/>
      <c r="AV30" s="2"/>
      <c r="AW30" s="2"/>
    </row>
    <row r="31" spans="1:49" ht="9.75" customHeight="1" thickBot="1">
      <c r="A31" s="3"/>
      <c r="B31" s="29"/>
      <c r="C31" s="226"/>
      <c r="D31" s="227"/>
      <c r="E31" s="228"/>
      <c r="F31" s="229"/>
      <c r="G31" s="30"/>
      <c r="H31" s="230"/>
      <c r="I31" s="231"/>
      <c r="J31" s="230"/>
      <c r="K31" s="231"/>
      <c r="L31" s="226"/>
      <c r="M31" s="227"/>
      <c r="AO31" s="2"/>
      <c r="AP31" s="2"/>
      <c r="AQ31" s="2"/>
      <c r="AR31" s="2"/>
      <c r="AS31" s="3"/>
      <c r="AT31" s="2"/>
      <c r="AU31" s="2"/>
      <c r="AV31" s="2"/>
      <c r="AW31" s="2"/>
    </row>
    <row r="32" spans="1:49" ht="6.75" customHeight="1">
      <c r="A32" s="3"/>
      <c r="B32" s="31"/>
      <c r="C32" s="32"/>
      <c r="D32" s="32"/>
      <c r="E32" s="33"/>
      <c r="F32" s="33"/>
      <c r="G32" s="33"/>
      <c r="H32" s="34"/>
      <c r="I32" s="34"/>
      <c r="J32" s="34"/>
      <c r="K32" s="34"/>
      <c r="L32" s="32"/>
      <c r="M32" s="32"/>
      <c r="AO32" s="2"/>
      <c r="AP32" s="2"/>
      <c r="AQ32" s="2"/>
      <c r="AR32" s="2"/>
      <c r="AS32" s="3"/>
      <c r="AT32" s="2"/>
      <c r="AU32" s="2"/>
      <c r="AV32" s="2"/>
      <c r="AW32" s="2"/>
    </row>
    <row r="33" spans="2:49" ht="18" customHeight="1">
      <c r="B33" s="232" t="s">
        <v>38</v>
      </c>
      <c r="C33" s="232"/>
      <c r="D33" s="232"/>
      <c r="E33" s="232"/>
      <c r="F33" s="33"/>
      <c r="G33" s="33"/>
      <c r="H33" s="34"/>
      <c r="I33" s="34"/>
      <c r="J33" s="34"/>
      <c r="K33" s="34"/>
      <c r="L33" s="32"/>
      <c r="M33" s="32"/>
      <c r="O33" s="115"/>
      <c r="P33" s="115"/>
      <c r="Q33" s="115"/>
      <c r="R33" s="115"/>
      <c r="AO33" s="2"/>
      <c r="AP33" s="2"/>
      <c r="AQ33" s="2"/>
      <c r="AR33" s="2"/>
      <c r="AS33" s="3"/>
      <c r="AT33" s="2"/>
      <c r="AU33" s="2"/>
      <c r="AV33" s="2"/>
      <c r="AW33" s="2"/>
    </row>
    <row r="34" spans="2:49" ht="18" customHeight="1">
      <c r="B34" s="232" t="s">
        <v>39</v>
      </c>
      <c r="C34" s="232"/>
      <c r="D34" s="232"/>
      <c r="E34" s="232"/>
      <c r="F34" s="33"/>
      <c r="G34" s="33"/>
      <c r="H34" s="34"/>
      <c r="I34" s="34"/>
      <c r="J34" s="34"/>
      <c r="K34" s="34"/>
      <c r="L34" s="32"/>
      <c r="M34" s="32"/>
      <c r="AO34" s="2"/>
      <c r="AP34" s="2"/>
      <c r="AQ34" s="2"/>
      <c r="AR34" s="2"/>
      <c r="AS34" s="3"/>
      <c r="AT34" s="2"/>
      <c r="AU34" s="2"/>
      <c r="AV34" s="2"/>
      <c r="AW34" s="2"/>
    </row>
    <row r="35" spans="2:49" ht="9.75" customHeight="1" thickBot="1">
      <c r="B35" s="31"/>
      <c r="C35" s="32"/>
      <c r="D35" s="32"/>
      <c r="E35" s="32"/>
      <c r="F35" s="32"/>
      <c r="G35" s="32"/>
      <c r="H35" s="32"/>
      <c r="I35" s="34"/>
      <c r="J35" s="34"/>
      <c r="K35" s="34"/>
      <c r="L35" s="32"/>
      <c r="M35" s="32"/>
      <c r="O35" s="115"/>
      <c r="P35" s="115"/>
      <c r="Q35" s="115"/>
      <c r="AO35" s="2"/>
      <c r="AP35" s="2"/>
      <c r="AQ35" s="2"/>
      <c r="AR35" s="2"/>
      <c r="AS35" s="3"/>
      <c r="AT35" s="2"/>
      <c r="AU35" s="2"/>
      <c r="AV35" s="2"/>
      <c r="AW35" s="2"/>
    </row>
    <row r="36" spans="2:49" ht="39.75" customHeight="1" thickTop="1" thickBot="1">
      <c r="B36" s="247" t="s">
        <v>40</v>
      </c>
      <c r="C36" s="248"/>
      <c r="D36" s="249"/>
      <c r="F36" s="246" t="s">
        <v>41</v>
      </c>
      <c r="G36" s="250"/>
      <c r="H36" s="35" t="str">
        <f>IF(E9="SIM",U7,"")</f>
        <v/>
      </c>
      <c r="I36" s="36"/>
      <c r="J36" s="239" t="s">
        <v>42</v>
      </c>
      <c r="K36" s="239"/>
      <c r="L36" s="240"/>
      <c r="M36" s="242" t="str">
        <f>IF(H36="","",ROUND(IF(H36&lt;=5,H36*1.1475+0.94,IF(H36&lt;=7,(H36*1.146+1.95),IF(H36&lt;=10,(H36*1.1439+2.66),IF(H36&lt;=20,(H36*1.1393+4.17),IF(H36&lt;=50,(H36*1.1316+8),(H36*1.1051+12.73)))))),2))</f>
        <v/>
      </c>
      <c r="N36" s="243"/>
      <c r="O36" s="115"/>
      <c r="P36" s="115"/>
      <c r="AO36" s="2"/>
      <c r="AP36" s="2"/>
      <c r="AQ36" s="2"/>
      <c r="AR36" s="2"/>
      <c r="AS36" s="3"/>
      <c r="AT36" s="2"/>
      <c r="AU36" s="2"/>
      <c r="AV36" s="2"/>
      <c r="AW36" s="2"/>
    </row>
    <row r="37" spans="2:49" ht="15" customHeight="1" thickTop="1" thickBot="1">
      <c r="E37" s="37"/>
      <c r="F37" s="245" t="s">
        <v>43</v>
      </c>
      <c r="G37" s="245"/>
      <c r="H37" s="38"/>
      <c r="I37" s="38"/>
      <c r="J37" s="38"/>
      <c r="K37" s="39"/>
      <c r="L37" s="39"/>
      <c r="M37" s="40"/>
      <c r="O37" s="115"/>
      <c r="P37" s="115"/>
      <c r="AO37" s="2"/>
      <c r="AP37" s="2"/>
      <c r="AQ37" s="2"/>
      <c r="AR37" s="2"/>
      <c r="AS37" s="3"/>
      <c r="AT37" s="2"/>
      <c r="AU37" s="2"/>
      <c r="AV37" s="2"/>
      <c r="AW37" s="2"/>
    </row>
    <row r="38" spans="2:49" ht="39" customHeight="1" thickTop="1" thickBot="1">
      <c r="B38" s="236" t="s">
        <v>44</v>
      </c>
      <c r="C38" s="237"/>
      <c r="D38" s="238"/>
      <c r="F38" s="239" t="s">
        <v>45</v>
      </c>
      <c r="G38" s="240"/>
      <c r="H38" s="35" t="str">
        <f>IF(K9=U4,V7,"")</f>
        <v/>
      </c>
      <c r="I38" s="36"/>
      <c r="J38" s="241" t="s">
        <v>46</v>
      </c>
      <c r="K38" s="239"/>
      <c r="L38" s="240"/>
      <c r="M38" s="242" t="str">
        <f>IF(H38="","",(H38+0.004*H38))</f>
        <v/>
      </c>
      <c r="N38" s="243"/>
      <c r="AO38" s="2"/>
      <c r="AP38" s="2"/>
      <c r="AQ38" s="2"/>
      <c r="AR38" s="2"/>
      <c r="AS38" s="3"/>
      <c r="AT38" s="2"/>
      <c r="AU38" s="2"/>
      <c r="AV38" s="2"/>
      <c r="AW38" s="2"/>
    </row>
    <row r="39" spans="2:49" ht="15" customHeight="1" thickTop="1" thickBot="1">
      <c r="B39" s="244"/>
      <c r="C39" s="244"/>
      <c r="D39" s="41"/>
      <c r="E39" s="42"/>
      <c r="F39" s="245" t="s">
        <v>47</v>
      </c>
      <c r="G39" s="245"/>
      <c r="H39" s="246"/>
      <c r="I39" s="246"/>
      <c r="J39" s="246"/>
      <c r="K39" s="43"/>
      <c r="L39" s="42"/>
      <c r="M39" s="42"/>
      <c r="AO39" s="2"/>
      <c r="AP39" s="2"/>
      <c r="AQ39" s="2"/>
      <c r="AR39" s="2"/>
      <c r="AS39" s="3"/>
      <c r="AT39" s="2"/>
      <c r="AU39" s="2"/>
      <c r="AV39" s="2"/>
      <c r="AW39" s="2"/>
    </row>
    <row r="40" spans="2:49" ht="35.25" customHeight="1" thickBot="1">
      <c r="B40" s="139" t="s">
        <v>48</v>
      </c>
      <c r="C40" s="139"/>
      <c r="D40" s="139"/>
      <c r="E40" s="139"/>
      <c r="F40" s="139"/>
      <c r="G40" s="139"/>
      <c r="H40" s="251"/>
      <c r="I40" s="252" t="s">
        <v>40</v>
      </c>
      <c r="J40" s="253"/>
      <c r="K40" s="253"/>
      <c r="L40" s="254"/>
      <c r="M40" s="255" t="s">
        <v>44</v>
      </c>
      <c r="N40" s="256"/>
      <c r="O40" s="256"/>
      <c r="P40" s="257"/>
      <c r="AO40" s="2"/>
      <c r="AP40" s="2"/>
      <c r="AQ40" s="2"/>
      <c r="AR40" s="2"/>
      <c r="AS40" s="3"/>
      <c r="AT40" s="2"/>
      <c r="AU40" s="2"/>
      <c r="AV40" s="2"/>
      <c r="AW40" s="2"/>
    </row>
    <row r="41" spans="2:49" ht="24.75" customHeight="1">
      <c r="B41" s="258" t="s">
        <v>49</v>
      </c>
      <c r="C41" s="261" t="s">
        <v>13</v>
      </c>
      <c r="D41" s="207"/>
      <c r="E41" s="261" t="s">
        <v>15</v>
      </c>
      <c r="F41" s="207"/>
      <c r="G41" s="258" t="s">
        <v>50</v>
      </c>
      <c r="H41" s="266" t="s">
        <v>51</v>
      </c>
      <c r="I41" s="262" t="s">
        <v>52</v>
      </c>
      <c r="J41" s="241"/>
      <c r="K41" s="268" t="s">
        <v>53</v>
      </c>
      <c r="L41" s="207"/>
      <c r="M41" s="262" t="s">
        <v>52</v>
      </c>
      <c r="N41" s="241"/>
      <c r="O41" s="268" t="s">
        <v>64</v>
      </c>
      <c r="P41" s="207"/>
      <c r="AO41" s="2"/>
      <c r="AP41" s="2"/>
      <c r="AQ41" s="2"/>
      <c r="AR41" s="2"/>
      <c r="AS41" s="3"/>
      <c r="AT41" s="2"/>
      <c r="AU41" s="2"/>
      <c r="AV41" s="2"/>
      <c r="AW41" s="2"/>
    </row>
    <row r="42" spans="2:49" ht="9" customHeight="1">
      <c r="B42" s="259"/>
      <c r="C42" s="262"/>
      <c r="D42" s="263"/>
      <c r="E42" s="262"/>
      <c r="F42" s="263"/>
      <c r="G42" s="259"/>
      <c r="H42" s="267"/>
      <c r="I42" s="262"/>
      <c r="J42" s="241"/>
      <c r="K42" s="269"/>
      <c r="L42" s="263"/>
      <c r="M42" s="262"/>
      <c r="N42" s="241"/>
      <c r="O42" s="269"/>
      <c r="P42" s="263"/>
      <c r="AO42" s="2"/>
      <c r="AP42" s="2"/>
      <c r="AQ42" s="2"/>
      <c r="AR42" s="2"/>
      <c r="AS42" s="3"/>
      <c r="AT42" s="2"/>
      <c r="AU42" s="2"/>
      <c r="AV42" s="2"/>
      <c r="AW42" s="2"/>
    </row>
    <row r="43" spans="2:49" ht="33.75" customHeight="1" thickBot="1">
      <c r="B43" s="260"/>
      <c r="C43" s="264"/>
      <c r="D43" s="265"/>
      <c r="E43" s="264"/>
      <c r="F43" s="265"/>
      <c r="G43" s="44" t="s">
        <v>54</v>
      </c>
      <c r="H43" s="44" t="s">
        <v>55</v>
      </c>
      <c r="I43" s="275" t="s">
        <v>56</v>
      </c>
      <c r="J43" s="276"/>
      <c r="K43" s="270"/>
      <c r="L43" s="265"/>
      <c r="M43" s="275" t="s">
        <v>57</v>
      </c>
      <c r="N43" s="276"/>
      <c r="O43" s="270"/>
      <c r="P43" s="265"/>
      <c r="AO43" s="2"/>
      <c r="AP43" s="2"/>
      <c r="AQ43" s="2"/>
      <c r="AR43" s="2"/>
      <c r="AS43" s="3"/>
      <c r="AT43" s="2"/>
      <c r="AU43" s="2"/>
      <c r="AV43" s="2"/>
      <c r="AW43" s="2"/>
    </row>
    <row r="44" spans="2:49" ht="28.5" customHeight="1">
      <c r="B44" s="45"/>
      <c r="C44" s="46"/>
      <c r="D44" s="47" t="str">
        <f>IF(C44="","",$F$15)</f>
        <v/>
      </c>
      <c r="E44" s="48" t="str">
        <f>IF(C44="","",D16)</f>
        <v/>
      </c>
      <c r="F44" s="49" t="str">
        <f t="shared" ref="F44:F49" si="0">IF(C44="","",$F$16)</f>
        <v/>
      </c>
      <c r="G44" s="50" t="str">
        <f>IF(C44&lt;&gt;"",($C44)/(D15),"")</f>
        <v/>
      </c>
      <c r="H44" s="51" t="str">
        <f t="shared" ref="H44:H49" si="1">IF(G44="","",IF(G44&lt;1/3,1.05,IF(G44&lt;1,0.985+0.015/G44,IF(G44=1,1,IF(G44&lt;=3,1.015-0.015*G44,0.95)))))</f>
        <v/>
      </c>
      <c r="I44" s="277" t="str">
        <f t="shared" ref="I44:I49" si="2">IF(AND($E$9="SIM",$H$36&lt;&gt;"",C44&lt;&gt;""),ROUND($H$36*G44*H44,2),"")</f>
        <v/>
      </c>
      <c r="J44" s="278"/>
      <c r="K44" s="279" t="str">
        <f t="shared" ref="K44:K49" si="3">IF(I44="","",ROUND(IF(I44&lt;=5,I44*1.1475+0.94,IF(I44&lt;=7,(I44*1.146+1.95),IF(I44&lt;=10,(I44*1.1439+2.66),IF(I44&lt;=20,(I44*1.1393+4.17),IF(I44&lt;=50,(I44*1.1316+8),(I44*1.1051+12.73)))))),2))</f>
        <v/>
      </c>
      <c r="L44" s="280"/>
      <c r="M44" s="277" t="str">
        <f t="shared" ref="M44:M49" si="4">IF(AND($H$38&lt;&gt;"",C44&lt;&gt;""),ROUND($H$38*G44*H44,2),"")</f>
        <v/>
      </c>
      <c r="N44" s="278"/>
      <c r="O44" s="279" t="str">
        <f t="shared" ref="O44:O49" si="5">IF(M44="","",(M44+0.004*M44))</f>
        <v/>
      </c>
      <c r="P44" s="280"/>
      <c r="AO44" s="2"/>
      <c r="AP44" s="2"/>
      <c r="AQ44" s="2"/>
      <c r="AR44" s="2"/>
      <c r="AS44" s="3"/>
      <c r="AT44" s="2"/>
      <c r="AU44" s="2"/>
      <c r="AV44" s="2"/>
      <c r="AW44" s="2"/>
    </row>
    <row r="45" spans="2:49" ht="28.5" customHeight="1">
      <c r="B45" s="52"/>
      <c r="C45" s="53"/>
      <c r="D45" s="54" t="str">
        <f>IF(C45="","",$F15)</f>
        <v/>
      </c>
      <c r="E45" s="55" t="str">
        <f>IF(C45="","",$D$16)</f>
        <v/>
      </c>
      <c r="F45" s="18" t="str">
        <f t="shared" si="0"/>
        <v/>
      </c>
      <c r="G45" s="56" t="str">
        <f>IF(C45&lt;&gt;"",($C45)/(D15),"")</f>
        <v/>
      </c>
      <c r="H45" s="28" t="str">
        <f t="shared" si="1"/>
        <v/>
      </c>
      <c r="I45" s="271" t="str">
        <f t="shared" si="2"/>
        <v/>
      </c>
      <c r="J45" s="272"/>
      <c r="K45" s="273" t="str">
        <f t="shared" si="3"/>
        <v/>
      </c>
      <c r="L45" s="274"/>
      <c r="M45" s="271" t="str">
        <f t="shared" si="4"/>
        <v/>
      </c>
      <c r="N45" s="272"/>
      <c r="O45" s="273" t="str">
        <f t="shared" si="5"/>
        <v/>
      </c>
      <c r="P45" s="274"/>
      <c r="AO45" s="2"/>
      <c r="AP45" s="2"/>
      <c r="AQ45" s="2"/>
      <c r="AR45" s="2"/>
      <c r="AS45" s="3"/>
      <c r="AT45" s="2"/>
      <c r="AU45" s="2"/>
      <c r="AV45" s="2"/>
      <c r="AW45" s="2"/>
    </row>
    <row r="46" spans="2:49" ht="28.5" customHeight="1">
      <c r="B46" s="52"/>
      <c r="C46" s="53"/>
      <c r="D46" s="54" t="str">
        <f>IF(C46="","",$F15)</f>
        <v/>
      </c>
      <c r="E46" s="55" t="str">
        <f>IF(C46="","",$D$16)</f>
        <v/>
      </c>
      <c r="F46" s="18" t="str">
        <f t="shared" si="0"/>
        <v/>
      </c>
      <c r="G46" s="56" t="str">
        <f>IF(C46&lt;&gt;"",($C46)/(D15),"")</f>
        <v/>
      </c>
      <c r="H46" s="28" t="str">
        <f t="shared" si="1"/>
        <v/>
      </c>
      <c r="I46" s="271" t="str">
        <f t="shared" si="2"/>
        <v/>
      </c>
      <c r="J46" s="272"/>
      <c r="K46" s="273" t="str">
        <f t="shared" si="3"/>
        <v/>
      </c>
      <c r="L46" s="274"/>
      <c r="M46" s="271" t="str">
        <f t="shared" si="4"/>
        <v/>
      </c>
      <c r="N46" s="272"/>
      <c r="O46" s="273" t="str">
        <f t="shared" si="5"/>
        <v/>
      </c>
      <c r="P46" s="274"/>
      <c r="AO46" s="2"/>
      <c r="AP46" s="2"/>
      <c r="AQ46" s="2"/>
      <c r="AR46" s="2"/>
      <c r="AS46" s="3"/>
      <c r="AT46" s="2"/>
      <c r="AU46" s="2"/>
      <c r="AV46" s="2"/>
      <c r="AW46" s="2"/>
    </row>
    <row r="47" spans="2:49" ht="28.5" customHeight="1">
      <c r="B47" s="52"/>
      <c r="C47" s="53"/>
      <c r="D47" s="54" t="str">
        <f>IF(C47="","",$F15)</f>
        <v/>
      </c>
      <c r="E47" s="55" t="str">
        <f>IF(C47="","",$D$16)</f>
        <v/>
      </c>
      <c r="F47" s="18" t="str">
        <f t="shared" si="0"/>
        <v/>
      </c>
      <c r="G47" s="56" t="str">
        <f>IF(C47&lt;&gt;"",($C47)/(D15),"")</f>
        <v/>
      </c>
      <c r="H47" s="28" t="str">
        <f t="shared" si="1"/>
        <v/>
      </c>
      <c r="I47" s="271" t="str">
        <f t="shared" si="2"/>
        <v/>
      </c>
      <c r="J47" s="272"/>
      <c r="K47" s="273" t="str">
        <f t="shared" si="3"/>
        <v/>
      </c>
      <c r="L47" s="274"/>
      <c r="M47" s="271" t="str">
        <f t="shared" si="4"/>
        <v/>
      </c>
      <c r="N47" s="272"/>
      <c r="O47" s="273" t="str">
        <f t="shared" si="5"/>
        <v/>
      </c>
      <c r="P47" s="274"/>
      <c r="AO47" s="2"/>
      <c r="AP47" s="2"/>
      <c r="AQ47" s="2"/>
      <c r="AR47" s="2"/>
      <c r="AS47" s="3"/>
      <c r="AT47" s="2"/>
      <c r="AU47" s="2"/>
      <c r="AV47" s="2"/>
      <c r="AW47" s="2"/>
    </row>
    <row r="48" spans="2:49" ht="28.5" customHeight="1">
      <c r="B48" s="52"/>
      <c r="C48" s="53"/>
      <c r="D48" s="54" t="str">
        <f>IF(C48="","",$F15)</f>
        <v/>
      </c>
      <c r="E48" s="55" t="str">
        <f>IF(C48="","",$D$16)</f>
        <v/>
      </c>
      <c r="F48" s="18" t="str">
        <f t="shared" si="0"/>
        <v/>
      </c>
      <c r="G48" s="56" t="str">
        <f>IF(C48&lt;&gt;"",($C48)/(D15),"")</f>
        <v/>
      </c>
      <c r="H48" s="28" t="str">
        <f t="shared" si="1"/>
        <v/>
      </c>
      <c r="I48" s="271" t="str">
        <f t="shared" si="2"/>
        <v/>
      </c>
      <c r="J48" s="272"/>
      <c r="K48" s="273" t="str">
        <f t="shared" si="3"/>
        <v/>
      </c>
      <c r="L48" s="274"/>
      <c r="M48" s="271" t="str">
        <f t="shared" si="4"/>
        <v/>
      </c>
      <c r="N48" s="272"/>
      <c r="O48" s="273" t="str">
        <f t="shared" si="5"/>
        <v/>
      </c>
      <c r="P48" s="274"/>
      <c r="AO48" s="2"/>
      <c r="AP48" s="2"/>
      <c r="AQ48" s="2"/>
      <c r="AR48" s="2"/>
      <c r="AS48" s="3"/>
      <c r="AT48" s="2"/>
      <c r="AU48" s="2"/>
      <c r="AV48" s="2"/>
      <c r="AW48" s="2"/>
    </row>
    <row r="49" spans="2:51" ht="28.5" customHeight="1">
      <c r="B49" s="52"/>
      <c r="C49" s="53"/>
      <c r="D49" s="54" t="str">
        <f>IF(C49="","",$F15)</f>
        <v/>
      </c>
      <c r="E49" s="55" t="str">
        <f>IF(C49="","",$D$16)</f>
        <v/>
      </c>
      <c r="F49" s="18" t="str">
        <f t="shared" si="0"/>
        <v/>
      </c>
      <c r="G49" s="56" t="str">
        <f>IF(C49&lt;&gt;"",($C49)/(D15),"")</f>
        <v/>
      </c>
      <c r="H49" s="28" t="str">
        <f t="shared" si="1"/>
        <v/>
      </c>
      <c r="I49" s="271" t="str">
        <f t="shared" si="2"/>
        <v/>
      </c>
      <c r="J49" s="272"/>
      <c r="K49" s="273" t="str">
        <f t="shared" si="3"/>
        <v/>
      </c>
      <c r="L49" s="274"/>
      <c r="M49" s="271" t="str">
        <f t="shared" si="4"/>
        <v/>
      </c>
      <c r="N49" s="272"/>
      <c r="O49" s="273" t="str">
        <f t="shared" si="5"/>
        <v/>
      </c>
      <c r="P49" s="274"/>
      <c r="AO49" s="2"/>
      <c r="AP49" s="2"/>
      <c r="AQ49" s="2"/>
      <c r="AR49" s="2"/>
      <c r="AS49" s="3"/>
      <c r="AT49" s="2"/>
      <c r="AU49" s="2"/>
      <c r="AV49" s="2"/>
      <c r="AW49" s="2"/>
    </row>
    <row r="50" spans="2:51" ht="9" customHeight="1" thickBot="1">
      <c r="B50" s="57"/>
      <c r="C50" s="58"/>
      <c r="D50" s="59"/>
      <c r="E50" s="58"/>
      <c r="F50" s="60"/>
      <c r="G50" s="61"/>
      <c r="H50" s="62"/>
      <c r="I50" s="281"/>
      <c r="J50" s="282"/>
      <c r="K50" s="283"/>
      <c r="L50" s="284"/>
      <c r="M50" s="281"/>
      <c r="N50" s="282"/>
      <c r="O50" s="285"/>
      <c r="P50" s="286"/>
      <c r="AO50" s="2"/>
      <c r="AP50" s="2"/>
      <c r="AQ50" s="2"/>
      <c r="AR50" s="2"/>
      <c r="AS50" s="3"/>
      <c r="AT50" s="2"/>
      <c r="AU50" s="2"/>
      <c r="AV50" s="2"/>
      <c r="AW50" s="2"/>
    </row>
    <row r="51" spans="2:51" ht="9" customHeight="1" thickBot="1">
      <c r="B51" s="5"/>
      <c r="C51" s="63"/>
      <c r="D51" s="63"/>
      <c r="E51" s="63"/>
      <c r="F51" s="64"/>
      <c r="G51" s="64"/>
      <c r="H51" s="34"/>
      <c r="I51" s="32"/>
      <c r="J51" s="32"/>
      <c r="K51" s="32"/>
      <c r="L51" s="32"/>
      <c r="M51" s="32"/>
      <c r="N51" s="32"/>
      <c r="O51" s="65"/>
      <c r="P51" s="65"/>
      <c r="AO51" s="2"/>
      <c r="AP51" s="2"/>
      <c r="AQ51" s="2"/>
      <c r="AR51" s="2"/>
      <c r="AS51" s="3"/>
      <c r="AT51" s="2"/>
      <c r="AU51" s="2"/>
      <c r="AV51" s="2"/>
      <c r="AW51" s="2"/>
    </row>
    <row r="52" spans="2:51" ht="47" customHeight="1" thickBot="1">
      <c r="B52" s="139" t="s">
        <v>58</v>
      </c>
      <c r="C52" s="139"/>
      <c r="D52" s="139"/>
      <c r="E52" s="139"/>
      <c r="F52" s="251"/>
      <c r="G52" s="66" t="s">
        <v>59</v>
      </c>
      <c r="H52" s="297" t="s">
        <v>60</v>
      </c>
      <c r="I52" s="298"/>
      <c r="J52" s="299"/>
      <c r="K52" s="67"/>
      <c r="L52" s="31"/>
      <c r="AO52" s="2"/>
      <c r="AP52" s="2"/>
      <c r="AQ52" s="2"/>
      <c r="AR52" s="2"/>
      <c r="AS52" s="2"/>
      <c r="AT52" s="3"/>
      <c r="AU52" s="2"/>
      <c r="AV52" s="2"/>
      <c r="AW52" s="2"/>
      <c r="AX52" s="2"/>
    </row>
    <row r="53" spans="2:51" ht="28.5" customHeight="1">
      <c r="B53" s="258" t="s">
        <v>61</v>
      </c>
      <c r="C53" s="261" t="s">
        <v>62</v>
      </c>
      <c r="D53" s="206"/>
      <c r="E53" s="206"/>
      <c r="F53" s="207"/>
      <c r="G53" s="301" t="s">
        <v>63</v>
      </c>
      <c r="H53" s="303" t="s">
        <v>64</v>
      </c>
      <c r="I53" s="304" t="s">
        <v>65</v>
      </c>
      <c r="J53" s="305"/>
      <c r="K53" s="68"/>
      <c r="AO53" s="2"/>
      <c r="AP53" s="2"/>
      <c r="AQ53" s="2"/>
      <c r="AR53" s="2"/>
      <c r="AS53" s="2"/>
      <c r="AT53" s="3"/>
      <c r="AU53" s="2"/>
      <c r="AV53" s="2"/>
      <c r="AW53" s="2"/>
      <c r="AX53" s="2"/>
    </row>
    <row r="54" spans="2:51" ht="28.5" customHeight="1" thickBot="1">
      <c r="B54" s="260"/>
      <c r="C54" s="264"/>
      <c r="D54" s="300"/>
      <c r="E54" s="300"/>
      <c r="F54" s="265"/>
      <c r="G54" s="302"/>
      <c r="H54" s="303"/>
      <c r="I54" s="306"/>
      <c r="J54" s="307"/>
      <c r="AO54" s="2"/>
      <c r="AP54" s="2"/>
      <c r="AQ54" s="2"/>
      <c r="AR54" s="2"/>
      <c r="AS54" s="2"/>
      <c r="AT54" s="3"/>
      <c r="AU54" s="2"/>
      <c r="AV54" s="2"/>
      <c r="AW54" s="2"/>
      <c r="AX54" s="2"/>
    </row>
    <row r="55" spans="2:51" ht="28.5" customHeight="1">
      <c r="B55" s="73" t="str">
        <f>IF(D11="","",D11)</f>
        <v/>
      </c>
      <c r="C55" s="287" t="str">
        <f>D15&amp;" "&amp;F15&amp;" / "&amp;D16&amp;" "&amp;F16</f>
        <v xml:space="preserve">  /  </v>
      </c>
      <c r="D55" s="288"/>
      <c r="E55" s="288"/>
      <c r="F55" s="288"/>
      <c r="G55" s="69" t="str">
        <f>M36</f>
        <v/>
      </c>
      <c r="H55" s="70" t="str">
        <f>M38</f>
        <v/>
      </c>
      <c r="I55" s="289" t="str">
        <f>IF(M38="","",(M38*1.06))</f>
        <v/>
      </c>
      <c r="J55" s="290"/>
      <c r="L55" s="71"/>
      <c r="M55" s="71"/>
      <c r="N55" s="71"/>
      <c r="O55" s="72"/>
      <c r="P55" s="72"/>
      <c r="Q55" s="72"/>
      <c r="AO55" s="2"/>
      <c r="AP55" s="2"/>
      <c r="AQ55" s="2"/>
      <c r="AR55" s="2"/>
      <c r="AS55" s="2"/>
      <c r="AT55" s="3"/>
      <c r="AU55" s="2"/>
      <c r="AV55" s="2"/>
      <c r="AW55" s="2"/>
      <c r="AX55" s="2"/>
    </row>
    <row r="56" spans="2:51" ht="28.5" customHeight="1">
      <c r="B56" s="73" t="str">
        <f t="shared" ref="B56:B61" si="6">IF(B44="","",B44)</f>
        <v/>
      </c>
      <c r="C56" s="291" t="str">
        <f t="shared" ref="C56:C61" si="7">C44&amp;" "&amp;D44&amp;" / "&amp;E44&amp;" "&amp;F44</f>
        <v xml:space="preserve">  /  </v>
      </c>
      <c r="D56" s="292"/>
      <c r="E56" s="292"/>
      <c r="F56" s="293"/>
      <c r="G56" s="74" t="str">
        <f t="shared" ref="G56:G61" si="8">K44</f>
        <v/>
      </c>
      <c r="H56" s="75" t="str">
        <f>O44</f>
        <v/>
      </c>
      <c r="I56" s="294" t="str">
        <f t="shared" ref="I56:I61" si="9">IF(O44="","",(O44*1.06))</f>
        <v/>
      </c>
      <c r="J56" s="295"/>
      <c r="K56" s="76"/>
      <c r="L56" s="296" t="s">
        <v>66</v>
      </c>
      <c r="M56" s="296"/>
      <c r="N56" s="296"/>
      <c r="O56" s="296"/>
      <c r="P56" s="296"/>
      <c r="Q56" s="296"/>
      <c r="R56" s="296"/>
      <c r="AO56" s="2"/>
      <c r="AP56" s="2"/>
      <c r="AQ56" s="2"/>
      <c r="AR56" s="2"/>
      <c r="AS56" s="2"/>
      <c r="AT56" s="2"/>
      <c r="AU56" s="3"/>
      <c r="AV56" s="2"/>
      <c r="AW56" s="2"/>
      <c r="AX56" s="2"/>
      <c r="AY56" s="2"/>
    </row>
    <row r="57" spans="2:51" ht="28.5" customHeight="1" thickBot="1">
      <c r="B57" s="73" t="str">
        <f t="shared" si="6"/>
        <v/>
      </c>
      <c r="C57" s="291" t="str">
        <f t="shared" si="7"/>
        <v xml:space="preserve">  /  </v>
      </c>
      <c r="D57" s="292"/>
      <c r="E57" s="292"/>
      <c r="F57" s="293"/>
      <c r="G57" s="74" t="str">
        <f t="shared" si="8"/>
        <v/>
      </c>
      <c r="H57" s="75" t="str">
        <f t="shared" ref="H57:H61" si="10">O45</f>
        <v/>
      </c>
      <c r="I57" s="294" t="str">
        <f t="shared" si="9"/>
        <v/>
      </c>
      <c r="J57" s="295"/>
      <c r="K57" s="77"/>
      <c r="L57" s="78"/>
      <c r="M57" s="79"/>
      <c r="N57" s="79"/>
      <c r="O57" s="120"/>
      <c r="P57" s="120"/>
      <c r="U57" s="115"/>
      <c r="AO57" s="2"/>
      <c r="AP57" s="2"/>
      <c r="AQ57" s="2"/>
      <c r="AR57" s="2"/>
      <c r="AS57" s="2"/>
      <c r="AT57" s="2"/>
      <c r="AU57" s="3"/>
      <c r="AV57" s="2"/>
      <c r="AW57" s="2"/>
      <c r="AX57" s="2"/>
      <c r="AY57" s="2"/>
    </row>
    <row r="58" spans="2:51" ht="28.5" customHeight="1">
      <c r="B58" s="73" t="str">
        <f t="shared" si="6"/>
        <v/>
      </c>
      <c r="C58" s="291" t="str">
        <f t="shared" si="7"/>
        <v xml:space="preserve">  /  </v>
      </c>
      <c r="D58" s="292"/>
      <c r="E58" s="292"/>
      <c r="F58" s="293"/>
      <c r="G58" s="74" t="str">
        <f t="shared" si="8"/>
        <v/>
      </c>
      <c r="H58" s="75" t="str">
        <f t="shared" si="10"/>
        <v/>
      </c>
      <c r="I58" s="294" t="str">
        <f t="shared" si="9"/>
        <v/>
      </c>
      <c r="J58" s="295"/>
      <c r="K58" s="77"/>
      <c r="L58" s="80" t="s">
        <v>67</v>
      </c>
      <c r="M58" s="312"/>
      <c r="N58" s="313"/>
      <c r="O58" s="313"/>
      <c r="P58" s="314"/>
      <c r="AO58" s="2"/>
      <c r="AP58" s="2"/>
      <c r="AQ58" s="2"/>
      <c r="AR58" s="2"/>
      <c r="AS58" s="3"/>
      <c r="AT58" s="2"/>
      <c r="AU58" s="2"/>
      <c r="AV58" s="2"/>
      <c r="AW58" s="2"/>
    </row>
    <row r="59" spans="2:51" ht="28.5" customHeight="1">
      <c r="B59" s="73" t="str">
        <f t="shared" si="6"/>
        <v/>
      </c>
      <c r="C59" s="291" t="str">
        <f t="shared" si="7"/>
        <v xml:space="preserve">  /  </v>
      </c>
      <c r="D59" s="292"/>
      <c r="E59" s="292"/>
      <c r="F59" s="293"/>
      <c r="G59" s="74" t="str">
        <f t="shared" si="8"/>
        <v/>
      </c>
      <c r="H59" s="75" t="str">
        <f t="shared" si="10"/>
        <v/>
      </c>
      <c r="I59" s="294" t="str">
        <f t="shared" si="9"/>
        <v/>
      </c>
      <c r="J59" s="295"/>
      <c r="K59" s="77"/>
      <c r="L59" s="81" t="s">
        <v>68</v>
      </c>
      <c r="M59" s="175"/>
      <c r="N59" s="176"/>
      <c r="O59" s="176"/>
      <c r="P59" s="177"/>
      <c r="AO59" s="2"/>
      <c r="AP59" s="2"/>
      <c r="AQ59" s="2"/>
      <c r="AR59" s="2"/>
      <c r="AS59" s="3"/>
      <c r="AT59" s="2"/>
      <c r="AU59" s="2"/>
      <c r="AV59" s="2"/>
      <c r="AW59" s="2"/>
    </row>
    <row r="60" spans="2:51" ht="28.5" customHeight="1" thickBot="1">
      <c r="B60" s="73" t="str">
        <f t="shared" si="6"/>
        <v/>
      </c>
      <c r="C60" s="291" t="str">
        <f t="shared" si="7"/>
        <v xml:space="preserve">  /  </v>
      </c>
      <c r="D60" s="292"/>
      <c r="E60" s="292"/>
      <c r="F60" s="293"/>
      <c r="G60" s="74" t="str">
        <f t="shared" si="8"/>
        <v/>
      </c>
      <c r="H60" s="75" t="str">
        <f t="shared" si="10"/>
        <v/>
      </c>
      <c r="I60" s="294" t="str">
        <f t="shared" si="9"/>
        <v/>
      </c>
      <c r="J60" s="295"/>
      <c r="K60" s="77"/>
      <c r="L60" s="82" t="s">
        <v>69</v>
      </c>
      <c r="M60" s="201"/>
      <c r="N60" s="202"/>
      <c r="O60" s="202"/>
      <c r="P60" s="203"/>
      <c r="AO60" s="2"/>
      <c r="AP60" s="2"/>
      <c r="AQ60" s="2"/>
      <c r="AR60" s="2"/>
      <c r="AS60" s="3"/>
      <c r="AT60" s="2"/>
      <c r="AU60" s="2"/>
      <c r="AV60" s="2"/>
      <c r="AW60" s="2"/>
    </row>
    <row r="61" spans="2:51" ht="28.5" customHeight="1">
      <c r="B61" s="73" t="str">
        <f t="shared" si="6"/>
        <v/>
      </c>
      <c r="C61" s="291" t="str">
        <f t="shared" si="7"/>
        <v xml:space="preserve">  /  </v>
      </c>
      <c r="D61" s="292"/>
      <c r="E61" s="292"/>
      <c r="F61" s="293"/>
      <c r="G61" s="83" t="str">
        <f t="shared" si="8"/>
        <v/>
      </c>
      <c r="H61" s="75" t="str">
        <f t="shared" si="10"/>
        <v/>
      </c>
      <c r="I61" s="294" t="str">
        <f t="shared" si="9"/>
        <v/>
      </c>
      <c r="J61" s="295"/>
      <c r="K61" s="77"/>
      <c r="L61" s="32"/>
      <c r="AO61" s="2"/>
      <c r="AP61" s="2"/>
      <c r="AQ61" s="2"/>
      <c r="AR61" s="2"/>
      <c r="AS61" s="2"/>
      <c r="AT61" s="2"/>
      <c r="AU61" s="3"/>
      <c r="AV61" s="2"/>
      <c r="AW61" s="2"/>
      <c r="AX61" s="2"/>
      <c r="AY61" s="2"/>
    </row>
    <row r="62" spans="2:51" ht="9" customHeight="1" thickBot="1">
      <c r="B62" s="84"/>
      <c r="C62" s="308"/>
      <c r="D62" s="309"/>
      <c r="E62" s="309"/>
      <c r="F62" s="310"/>
      <c r="G62" s="85"/>
      <c r="H62" s="86"/>
      <c r="I62" s="311"/>
      <c r="J62" s="227"/>
      <c r="K62" s="77"/>
      <c r="L62" s="87"/>
      <c r="M62" s="87"/>
      <c r="N62" s="87"/>
      <c r="O62" s="121"/>
      <c r="P62" s="122"/>
      <c r="AO62" s="2"/>
      <c r="AP62" s="2"/>
      <c r="AQ62" s="2"/>
      <c r="AR62" s="2"/>
      <c r="AS62" s="2"/>
      <c r="AT62" s="2"/>
      <c r="AU62" s="3"/>
      <c r="AV62" s="2"/>
      <c r="AW62" s="2"/>
      <c r="AX62" s="2"/>
      <c r="AY62" s="2"/>
    </row>
    <row r="63" spans="2:51" ht="9.75" customHeight="1">
      <c r="B63" s="63"/>
      <c r="C63" s="63"/>
      <c r="D63" s="63"/>
      <c r="E63" s="63"/>
      <c r="F63" s="63"/>
      <c r="I63" s="87"/>
      <c r="J63" s="87"/>
      <c r="K63" s="87"/>
      <c r="L63" s="87"/>
      <c r="M63" s="87"/>
      <c r="N63" s="88"/>
      <c r="AO63" s="2"/>
      <c r="AP63" s="2"/>
      <c r="AQ63" s="2"/>
      <c r="AR63" s="2"/>
      <c r="AS63" s="3"/>
      <c r="AT63" s="2"/>
      <c r="AU63" s="2"/>
      <c r="AV63" s="2"/>
      <c r="AW63" s="2"/>
    </row>
    <row r="64" spans="2:51" ht="35.25" customHeight="1">
      <c r="B64" s="89" t="s">
        <v>70</v>
      </c>
      <c r="J64" s="87"/>
      <c r="K64" s="87"/>
      <c r="L64" s="87"/>
      <c r="M64" s="87"/>
      <c r="N64" s="88"/>
    </row>
    <row r="65" spans="1:40" ht="15.75" customHeight="1">
      <c r="I65" s="87"/>
      <c r="J65" s="90"/>
      <c r="K65" s="90"/>
      <c r="L65" s="90"/>
      <c r="M65" s="90"/>
      <c r="N65" s="90"/>
    </row>
    <row r="66" spans="1:40" ht="23.25" customHeight="1">
      <c r="B66" s="91"/>
      <c r="C66" s="91"/>
      <c r="D66" s="92"/>
      <c r="K66" s="93"/>
      <c r="L66" s="7"/>
      <c r="M66" s="7"/>
    </row>
    <row r="67" spans="1:40" ht="16.899999999999999" customHeight="1">
      <c r="B67" s="94"/>
      <c r="C67" s="94"/>
      <c r="D67" s="94"/>
      <c r="E67" s="94"/>
      <c r="F67" s="94"/>
      <c r="G67" s="94"/>
      <c r="H67" s="94"/>
      <c r="I67" s="90"/>
    </row>
    <row r="68" spans="1:40" ht="24" customHeight="1">
      <c r="A68" s="95"/>
      <c r="B68" s="91"/>
      <c r="C68" s="91"/>
      <c r="D68" s="91"/>
    </row>
    <row r="69" spans="1:40" ht="24" customHeight="1">
      <c r="F69" s="7"/>
    </row>
    <row r="70" spans="1:40" ht="24" customHeight="1">
      <c r="Q70" s="123"/>
      <c r="R70" s="123"/>
    </row>
    <row r="71" spans="1:40" ht="24" customHeight="1">
      <c r="Q71" s="123"/>
      <c r="R71" s="123"/>
    </row>
    <row r="72" spans="1:40" ht="24" customHeight="1"/>
    <row r="73" spans="1:40" ht="24" customHeight="1"/>
    <row r="74" spans="1:40" ht="24" customHeight="1">
      <c r="R74" s="123"/>
    </row>
    <row r="75" spans="1:40" ht="24" customHeight="1">
      <c r="Q75" s="123"/>
      <c r="R75" s="123"/>
    </row>
    <row r="76" spans="1:40" ht="24" customHeight="1">
      <c r="Q76" s="123"/>
      <c r="R76" s="123"/>
    </row>
    <row r="77" spans="1:40" ht="24" customHeight="1">
      <c r="J77" s="25"/>
      <c r="K77" s="25"/>
      <c r="L77" s="25"/>
      <c r="M77" s="25"/>
      <c r="N77" s="25"/>
      <c r="O77" s="96"/>
      <c r="P77" s="96"/>
      <c r="Q77" s="124"/>
      <c r="R77" s="123"/>
    </row>
    <row r="78" spans="1:40" ht="24" customHeight="1">
      <c r="J78" s="25"/>
      <c r="K78" s="25"/>
      <c r="L78" s="25"/>
      <c r="M78" s="25"/>
      <c r="N78" s="25"/>
      <c r="O78" s="96"/>
      <c r="P78" s="96"/>
    </row>
    <row r="79" spans="1:40" s="25" customFormat="1" ht="24" customHeight="1">
      <c r="O79" s="96"/>
      <c r="P79" s="96"/>
      <c r="Q79" s="96"/>
      <c r="R79" s="96"/>
      <c r="S79" s="96"/>
      <c r="T79" s="96"/>
      <c r="U79" s="96"/>
      <c r="V79" s="96"/>
      <c r="W79" s="2"/>
      <c r="X79" s="96"/>
      <c r="Y79" s="96"/>
      <c r="Z79" s="96"/>
      <c r="AA79" s="96"/>
      <c r="AB79" s="96"/>
      <c r="AC79" s="96"/>
      <c r="AD79" s="96"/>
      <c r="AE79" s="96"/>
      <c r="AF79" s="96"/>
      <c r="AG79" s="96"/>
      <c r="AH79" s="96"/>
      <c r="AI79" s="96"/>
      <c r="AJ79" s="96"/>
      <c r="AK79" s="96"/>
      <c r="AL79" s="96"/>
      <c r="AM79" s="96"/>
      <c r="AN79" s="96"/>
    </row>
    <row r="80" spans="1:40" s="25" customFormat="1" ht="24" customHeight="1">
      <c r="O80" s="96"/>
      <c r="P80" s="96"/>
      <c r="Q80" s="96"/>
      <c r="R80" s="96"/>
      <c r="S80" s="96"/>
      <c r="T80" s="96"/>
      <c r="U80" s="96"/>
      <c r="V80" s="96"/>
      <c r="W80" s="2"/>
      <c r="X80" s="96"/>
      <c r="Y80" s="96"/>
      <c r="Z80" s="96"/>
      <c r="AA80" s="96"/>
      <c r="AB80" s="96"/>
      <c r="AC80" s="96"/>
      <c r="AD80" s="96"/>
      <c r="AE80" s="96"/>
      <c r="AF80" s="96"/>
      <c r="AG80" s="96"/>
      <c r="AH80" s="96"/>
      <c r="AI80" s="96"/>
      <c r="AJ80" s="96"/>
      <c r="AK80" s="96"/>
      <c r="AL80" s="96"/>
      <c r="AM80" s="96"/>
      <c r="AN80" s="96"/>
    </row>
    <row r="81" spans="15:40" s="25" customFormat="1" ht="24" customHeight="1">
      <c r="O81" s="96"/>
      <c r="P81" s="96"/>
      <c r="Q81" s="96"/>
      <c r="R81" s="96"/>
      <c r="S81" s="96"/>
      <c r="T81" s="96"/>
      <c r="U81" s="96"/>
      <c r="V81" s="96"/>
      <c r="W81" s="2"/>
      <c r="X81" s="96"/>
      <c r="Y81" s="96"/>
      <c r="Z81" s="96"/>
      <c r="AA81" s="96"/>
      <c r="AB81" s="96"/>
      <c r="AC81" s="96"/>
      <c r="AD81" s="96"/>
      <c r="AE81" s="96"/>
      <c r="AF81" s="96"/>
      <c r="AG81" s="96"/>
      <c r="AH81" s="96"/>
      <c r="AI81" s="96"/>
      <c r="AJ81" s="96"/>
      <c r="AK81" s="96"/>
      <c r="AL81" s="96"/>
      <c r="AM81" s="96"/>
      <c r="AN81" s="96"/>
    </row>
    <row r="82" spans="15:40" s="25" customFormat="1" ht="24" customHeight="1">
      <c r="O82" s="96"/>
      <c r="P82" s="96"/>
      <c r="Q82" s="96"/>
      <c r="R82" s="96"/>
      <c r="S82" s="96"/>
      <c r="T82" s="96"/>
      <c r="U82" s="96"/>
      <c r="V82" s="96"/>
      <c r="W82" s="2"/>
      <c r="X82" s="96"/>
      <c r="Y82" s="96"/>
      <c r="Z82" s="96"/>
      <c r="AA82" s="96"/>
      <c r="AB82" s="96"/>
      <c r="AC82" s="96"/>
      <c r="AD82" s="96"/>
      <c r="AE82" s="96"/>
      <c r="AF82" s="96"/>
      <c r="AG82" s="96"/>
      <c r="AH82" s="96"/>
      <c r="AI82" s="96"/>
      <c r="AJ82" s="96"/>
      <c r="AK82" s="96"/>
      <c r="AL82" s="96"/>
      <c r="AM82" s="96"/>
      <c r="AN82" s="96"/>
    </row>
    <row r="83" spans="15:40" s="25" customFormat="1" ht="24" customHeight="1">
      <c r="O83" s="96"/>
      <c r="P83" s="96"/>
      <c r="Q83" s="96"/>
      <c r="R83" s="96"/>
      <c r="S83" s="96"/>
      <c r="T83" s="96"/>
      <c r="U83" s="96"/>
      <c r="V83" s="96"/>
      <c r="W83" s="2"/>
      <c r="X83" s="96"/>
      <c r="Y83" s="96"/>
      <c r="Z83" s="96"/>
      <c r="AA83" s="96"/>
      <c r="AB83" s="96"/>
      <c r="AC83" s="96"/>
      <c r="AD83" s="96"/>
      <c r="AE83" s="96"/>
      <c r="AF83" s="96"/>
      <c r="AG83" s="96"/>
      <c r="AH83" s="96"/>
      <c r="AI83" s="96"/>
      <c r="AJ83" s="96"/>
      <c r="AK83" s="96"/>
      <c r="AL83" s="96"/>
      <c r="AM83" s="96"/>
      <c r="AN83" s="96"/>
    </row>
    <row r="84" spans="15:40" s="25" customFormat="1" ht="24" customHeight="1">
      <c r="O84" s="96"/>
      <c r="P84" s="96"/>
      <c r="Q84" s="96"/>
      <c r="R84" s="96"/>
      <c r="S84" s="96"/>
      <c r="T84" s="96"/>
      <c r="U84" s="96"/>
      <c r="V84" s="96"/>
      <c r="W84" s="2"/>
      <c r="X84" s="96"/>
      <c r="Y84" s="96"/>
      <c r="Z84" s="96"/>
      <c r="AA84" s="96"/>
      <c r="AB84" s="96"/>
      <c r="AC84" s="96"/>
      <c r="AD84" s="96"/>
      <c r="AE84" s="96"/>
      <c r="AF84" s="96"/>
      <c r="AG84" s="96"/>
      <c r="AH84" s="96"/>
      <c r="AI84" s="96"/>
      <c r="AJ84" s="96"/>
      <c r="AK84" s="96"/>
      <c r="AL84" s="96"/>
      <c r="AM84" s="96"/>
      <c r="AN84" s="96"/>
    </row>
    <row r="85" spans="15:40" s="25" customFormat="1" ht="24" customHeight="1">
      <c r="O85" s="96"/>
      <c r="P85" s="96"/>
      <c r="Q85" s="96"/>
      <c r="R85" s="96"/>
      <c r="S85" s="96"/>
      <c r="T85" s="96"/>
      <c r="U85" s="96"/>
      <c r="V85" s="96"/>
      <c r="W85" s="2"/>
      <c r="X85" s="96"/>
      <c r="Y85" s="96"/>
      <c r="Z85" s="96"/>
      <c r="AA85" s="96"/>
      <c r="AB85" s="96"/>
      <c r="AC85" s="96"/>
      <c r="AD85" s="96"/>
      <c r="AE85" s="96"/>
      <c r="AF85" s="96"/>
      <c r="AG85" s="96"/>
      <c r="AH85" s="96"/>
      <c r="AI85" s="96"/>
      <c r="AJ85" s="96"/>
      <c r="AK85" s="96"/>
      <c r="AL85" s="96"/>
      <c r="AM85" s="96"/>
      <c r="AN85" s="96"/>
    </row>
    <row r="86" spans="15:40" s="25" customFormat="1" ht="24" customHeight="1">
      <c r="O86" s="96"/>
      <c r="P86" s="96"/>
      <c r="Q86" s="96"/>
      <c r="R86" s="96"/>
      <c r="S86" s="96"/>
      <c r="T86" s="96"/>
      <c r="U86" s="96"/>
      <c r="V86" s="96"/>
      <c r="W86" s="2"/>
      <c r="X86" s="96"/>
      <c r="Y86" s="96"/>
      <c r="Z86" s="96"/>
      <c r="AA86" s="96"/>
      <c r="AB86" s="96"/>
      <c r="AC86" s="96"/>
      <c r="AD86" s="96"/>
      <c r="AE86" s="96"/>
      <c r="AF86" s="96"/>
      <c r="AG86" s="96"/>
      <c r="AH86" s="96"/>
      <c r="AI86" s="96"/>
      <c r="AJ86" s="96"/>
      <c r="AK86" s="96"/>
      <c r="AL86" s="96"/>
      <c r="AM86" s="96"/>
      <c r="AN86" s="96"/>
    </row>
    <row r="87" spans="15:40" s="25" customFormat="1" ht="24" customHeight="1">
      <c r="O87" s="96"/>
      <c r="P87" s="96"/>
      <c r="Q87" s="96"/>
      <c r="R87" s="96"/>
      <c r="S87" s="96"/>
      <c r="T87" s="96"/>
      <c r="U87" s="96"/>
      <c r="V87" s="96"/>
      <c r="W87" s="2"/>
      <c r="X87" s="96"/>
      <c r="Y87" s="96"/>
      <c r="Z87" s="96"/>
      <c r="AA87" s="96"/>
      <c r="AB87" s="96"/>
      <c r="AC87" s="96"/>
      <c r="AD87" s="96"/>
      <c r="AE87" s="96"/>
      <c r="AF87" s="96"/>
      <c r="AG87" s="96"/>
      <c r="AH87" s="96"/>
      <c r="AI87" s="96"/>
      <c r="AJ87" s="96"/>
      <c r="AK87" s="96"/>
      <c r="AL87" s="96"/>
      <c r="AM87" s="96"/>
      <c r="AN87" s="96"/>
    </row>
    <row r="88" spans="15:40" s="25" customFormat="1" ht="24" customHeight="1">
      <c r="O88" s="96"/>
      <c r="P88" s="96"/>
      <c r="Q88" s="96"/>
      <c r="R88" s="96"/>
      <c r="S88" s="96"/>
      <c r="T88" s="96"/>
      <c r="U88" s="96"/>
      <c r="V88" s="96"/>
      <c r="W88" s="2"/>
      <c r="X88" s="96"/>
      <c r="Y88" s="96"/>
      <c r="Z88" s="96"/>
      <c r="AA88" s="96"/>
      <c r="AB88" s="96"/>
      <c r="AC88" s="96"/>
      <c r="AD88" s="96"/>
      <c r="AE88" s="96"/>
      <c r="AF88" s="96"/>
      <c r="AG88" s="96"/>
      <c r="AH88" s="96"/>
      <c r="AI88" s="96"/>
      <c r="AJ88" s="96"/>
      <c r="AK88" s="96"/>
      <c r="AL88" s="96"/>
      <c r="AM88" s="96"/>
      <c r="AN88" s="96"/>
    </row>
    <row r="89" spans="15:40" s="25" customFormat="1" ht="24" customHeight="1">
      <c r="O89" s="96"/>
      <c r="P89" s="96"/>
      <c r="Q89" s="96"/>
      <c r="R89" s="96"/>
      <c r="S89" s="96"/>
      <c r="T89" s="96"/>
      <c r="U89" s="96"/>
      <c r="V89" s="96"/>
      <c r="W89" s="2"/>
      <c r="X89" s="96"/>
      <c r="Y89" s="96"/>
      <c r="Z89" s="96"/>
      <c r="AA89" s="96"/>
      <c r="AB89" s="96"/>
      <c r="AC89" s="96"/>
      <c r="AD89" s="96"/>
      <c r="AE89" s="96"/>
      <c r="AF89" s="96"/>
      <c r="AG89" s="96"/>
      <c r="AH89" s="96"/>
      <c r="AI89" s="96"/>
      <c r="AJ89" s="96"/>
      <c r="AK89" s="96"/>
      <c r="AL89" s="96"/>
      <c r="AM89" s="96"/>
      <c r="AN89" s="96"/>
    </row>
    <row r="90" spans="15:40" s="25" customFormat="1" ht="24" customHeight="1">
      <c r="O90" s="96"/>
      <c r="P90" s="96"/>
      <c r="Q90" s="96"/>
      <c r="R90" s="96"/>
      <c r="S90" s="96"/>
      <c r="T90" s="96"/>
      <c r="U90" s="96"/>
      <c r="V90" s="96"/>
      <c r="W90" s="2"/>
      <c r="X90" s="96"/>
      <c r="Y90" s="96"/>
      <c r="Z90" s="96"/>
      <c r="AA90" s="96"/>
      <c r="AB90" s="96"/>
      <c r="AC90" s="96"/>
      <c r="AD90" s="96"/>
      <c r="AE90" s="96"/>
      <c r="AF90" s="96"/>
      <c r="AG90" s="96"/>
      <c r="AH90" s="96"/>
      <c r="AI90" s="96"/>
      <c r="AJ90" s="96"/>
      <c r="AK90" s="96"/>
      <c r="AL90" s="96"/>
      <c r="AM90" s="96"/>
      <c r="AN90" s="96"/>
    </row>
    <row r="91" spans="15:40" s="25" customFormat="1" ht="24" customHeight="1">
      <c r="O91" s="96"/>
      <c r="P91" s="96"/>
      <c r="Q91" s="96"/>
      <c r="R91" s="96"/>
      <c r="S91" s="96"/>
      <c r="T91" s="96"/>
      <c r="U91" s="96"/>
      <c r="V91" s="96"/>
      <c r="W91" s="2"/>
      <c r="X91" s="96"/>
      <c r="Y91" s="96"/>
      <c r="Z91" s="96"/>
      <c r="AA91" s="96"/>
      <c r="AB91" s="96"/>
      <c r="AC91" s="96"/>
      <c r="AD91" s="96"/>
      <c r="AE91" s="96"/>
      <c r="AF91" s="96"/>
      <c r="AG91" s="96"/>
      <c r="AH91" s="96"/>
      <c r="AI91" s="96"/>
      <c r="AJ91" s="96"/>
      <c r="AK91" s="96"/>
      <c r="AL91" s="96"/>
      <c r="AM91" s="96"/>
      <c r="AN91" s="96"/>
    </row>
    <row r="92" spans="15:40" s="25" customFormat="1" ht="24" customHeight="1">
      <c r="O92" s="96"/>
      <c r="P92" s="96"/>
      <c r="Q92" s="96"/>
      <c r="R92" s="96"/>
      <c r="S92" s="96"/>
      <c r="T92" s="96"/>
      <c r="U92" s="96"/>
      <c r="V92" s="96"/>
      <c r="W92" s="2"/>
      <c r="X92" s="96"/>
      <c r="Y92" s="96"/>
      <c r="Z92" s="96"/>
      <c r="AA92" s="96"/>
      <c r="AB92" s="96"/>
      <c r="AC92" s="96"/>
      <c r="AD92" s="96"/>
      <c r="AE92" s="96"/>
      <c r="AF92" s="96"/>
      <c r="AG92" s="96"/>
      <c r="AH92" s="96"/>
      <c r="AI92" s="96"/>
      <c r="AJ92" s="96"/>
      <c r="AK92" s="96"/>
      <c r="AL92" s="96"/>
      <c r="AM92" s="96"/>
      <c r="AN92" s="96"/>
    </row>
    <row r="93" spans="15:40" s="25" customFormat="1" ht="24" customHeight="1">
      <c r="O93" s="96"/>
      <c r="P93" s="96"/>
      <c r="Q93" s="96"/>
      <c r="R93" s="96"/>
      <c r="S93" s="96"/>
      <c r="T93" s="96"/>
      <c r="U93" s="96"/>
      <c r="V93" s="96"/>
      <c r="W93" s="2"/>
      <c r="X93" s="96"/>
      <c r="Y93" s="96"/>
      <c r="Z93" s="96"/>
      <c r="AA93" s="96"/>
      <c r="AB93" s="96"/>
      <c r="AC93" s="96"/>
      <c r="AD93" s="96"/>
      <c r="AE93" s="96"/>
      <c r="AF93" s="96"/>
      <c r="AG93" s="96"/>
      <c r="AH93" s="96"/>
      <c r="AI93" s="96"/>
      <c r="AJ93" s="96"/>
      <c r="AK93" s="96"/>
      <c r="AL93" s="96"/>
      <c r="AM93" s="96"/>
      <c r="AN93" s="96"/>
    </row>
    <row r="94" spans="15:40" s="25" customFormat="1" ht="24" customHeight="1">
      <c r="O94" s="96"/>
      <c r="P94" s="96"/>
      <c r="Q94" s="96"/>
      <c r="R94" s="96"/>
      <c r="S94" s="96"/>
      <c r="T94" s="96"/>
      <c r="U94" s="96"/>
      <c r="V94" s="96"/>
      <c r="W94" s="2"/>
      <c r="X94" s="96"/>
      <c r="Y94" s="96"/>
      <c r="Z94" s="96"/>
      <c r="AA94" s="96"/>
      <c r="AB94" s="96"/>
      <c r="AC94" s="96"/>
      <c r="AD94" s="96"/>
      <c r="AE94" s="96"/>
      <c r="AF94" s="96"/>
      <c r="AG94" s="96"/>
      <c r="AH94" s="96"/>
      <c r="AI94" s="96"/>
      <c r="AJ94" s="96"/>
      <c r="AK94" s="96"/>
      <c r="AL94" s="96"/>
      <c r="AM94" s="96"/>
      <c r="AN94" s="96"/>
    </row>
    <row r="95" spans="15:40" s="25" customFormat="1" ht="24" customHeight="1">
      <c r="O95" s="96"/>
      <c r="P95" s="96"/>
      <c r="Q95" s="96"/>
      <c r="R95" s="96"/>
      <c r="S95" s="96"/>
      <c r="T95" s="96"/>
      <c r="U95" s="96"/>
      <c r="V95" s="96"/>
      <c r="W95" s="2"/>
      <c r="X95" s="96"/>
      <c r="Y95" s="96"/>
      <c r="Z95" s="96"/>
      <c r="AA95" s="96"/>
      <c r="AB95" s="96"/>
      <c r="AC95" s="96"/>
      <c r="AD95" s="96"/>
      <c r="AE95" s="96"/>
      <c r="AF95" s="96"/>
      <c r="AG95" s="96"/>
      <c r="AH95" s="96"/>
      <c r="AI95" s="96"/>
      <c r="AJ95" s="96"/>
      <c r="AK95" s="96"/>
      <c r="AL95" s="96"/>
      <c r="AM95" s="96"/>
      <c r="AN95" s="96"/>
    </row>
    <row r="96" spans="15:40" s="25" customFormat="1" ht="24" customHeight="1">
      <c r="O96" s="96"/>
      <c r="P96" s="96"/>
      <c r="Q96" s="96"/>
      <c r="R96" s="96"/>
      <c r="S96" s="96"/>
      <c r="T96" s="96"/>
      <c r="U96" s="96"/>
      <c r="V96" s="96"/>
      <c r="W96" s="2"/>
      <c r="X96" s="96"/>
      <c r="Y96" s="96"/>
      <c r="Z96" s="96"/>
      <c r="AA96" s="96"/>
      <c r="AB96" s="96"/>
      <c r="AC96" s="96"/>
      <c r="AD96" s="96"/>
      <c r="AE96" s="96"/>
      <c r="AF96" s="96"/>
      <c r="AG96" s="96"/>
      <c r="AH96" s="96"/>
      <c r="AI96" s="96"/>
      <c r="AJ96" s="96"/>
      <c r="AK96" s="96"/>
      <c r="AL96" s="96"/>
      <c r="AM96" s="96"/>
      <c r="AN96" s="96"/>
    </row>
    <row r="97" spans="10:40" s="25" customFormat="1" ht="24" customHeight="1">
      <c r="O97" s="96"/>
      <c r="P97" s="96"/>
      <c r="Q97" s="96"/>
      <c r="R97" s="96"/>
      <c r="S97" s="96"/>
      <c r="T97" s="96"/>
      <c r="U97" s="96"/>
      <c r="V97" s="96"/>
      <c r="W97" s="2"/>
      <c r="X97" s="96"/>
      <c r="Y97" s="96"/>
      <c r="Z97" s="96"/>
      <c r="AA97" s="96"/>
      <c r="AB97" s="96"/>
      <c r="AC97" s="96"/>
      <c r="AD97" s="96"/>
      <c r="AE97" s="96"/>
      <c r="AF97" s="96"/>
      <c r="AG97" s="96"/>
      <c r="AH97" s="96"/>
      <c r="AI97" s="96"/>
      <c r="AJ97" s="96"/>
      <c r="AK97" s="96"/>
      <c r="AL97" s="96"/>
      <c r="AM97" s="96"/>
      <c r="AN97" s="96"/>
    </row>
    <row r="98" spans="10:40" s="25" customFormat="1" ht="24" customHeight="1">
      <c r="J98" s="97"/>
      <c r="K98" s="97"/>
      <c r="L98" s="97"/>
      <c r="M98" s="97"/>
      <c r="N98" s="97"/>
      <c r="O98" s="98"/>
      <c r="P98" s="98"/>
      <c r="Q98" s="96"/>
      <c r="R98" s="96"/>
      <c r="S98" s="96"/>
      <c r="T98" s="96"/>
      <c r="U98" s="96"/>
      <c r="V98" s="96"/>
      <c r="W98" s="2"/>
      <c r="X98" s="96"/>
      <c r="Y98" s="96"/>
      <c r="Z98" s="96"/>
      <c r="AA98" s="96"/>
      <c r="AB98" s="96"/>
      <c r="AC98" s="96"/>
      <c r="AD98" s="96"/>
      <c r="AE98" s="96"/>
      <c r="AF98" s="96"/>
      <c r="AG98" s="96"/>
      <c r="AH98" s="96"/>
      <c r="AI98" s="96"/>
      <c r="AJ98" s="96"/>
      <c r="AK98" s="96"/>
      <c r="AL98" s="96"/>
      <c r="AM98" s="96"/>
      <c r="AN98" s="96"/>
    </row>
    <row r="99" spans="10:40" s="25" customFormat="1" ht="24" customHeight="1">
      <c r="J99" s="97"/>
      <c r="K99" s="97"/>
      <c r="L99" s="97"/>
      <c r="M99" s="97"/>
      <c r="N99" s="97"/>
      <c r="O99" s="98"/>
      <c r="P99" s="98"/>
      <c r="Q99" s="96"/>
      <c r="R99" s="96"/>
      <c r="S99" s="96"/>
      <c r="T99" s="96"/>
      <c r="U99" s="96"/>
      <c r="V99" s="96"/>
      <c r="W99" s="2"/>
      <c r="X99" s="96"/>
      <c r="Y99" s="96"/>
      <c r="Z99" s="96"/>
      <c r="AA99" s="96"/>
      <c r="AB99" s="96"/>
      <c r="AC99" s="96"/>
      <c r="AD99" s="96"/>
      <c r="AE99" s="96"/>
      <c r="AF99" s="96"/>
      <c r="AG99" s="96"/>
      <c r="AH99" s="96"/>
      <c r="AI99" s="96"/>
      <c r="AJ99" s="96"/>
      <c r="AK99" s="96"/>
      <c r="AL99" s="96"/>
      <c r="AM99" s="96"/>
      <c r="AN99" s="96"/>
    </row>
    <row r="100" spans="10:40" s="97" customFormat="1" ht="24" customHeight="1">
      <c r="O100" s="98"/>
      <c r="P100" s="98"/>
      <c r="Q100" s="98"/>
      <c r="R100" s="98"/>
      <c r="S100" s="98"/>
      <c r="T100" s="98"/>
      <c r="U100" s="98"/>
      <c r="V100" s="98"/>
      <c r="W100" s="100"/>
      <c r="X100" s="98"/>
      <c r="Y100" s="98"/>
      <c r="Z100" s="98"/>
      <c r="AA100" s="98"/>
      <c r="AB100" s="98"/>
      <c r="AC100" s="98"/>
      <c r="AD100" s="98"/>
      <c r="AE100" s="98"/>
      <c r="AF100" s="98"/>
      <c r="AG100" s="98"/>
      <c r="AH100" s="98"/>
      <c r="AI100" s="98"/>
      <c r="AJ100" s="98"/>
      <c r="AK100" s="98"/>
      <c r="AL100" s="98"/>
      <c r="AM100" s="98"/>
      <c r="AN100" s="98"/>
    </row>
    <row r="101" spans="10:40" s="97" customFormat="1" ht="24" customHeight="1">
      <c r="O101" s="98"/>
      <c r="P101" s="98"/>
      <c r="Q101" s="98"/>
      <c r="R101" s="98"/>
      <c r="S101" s="98"/>
      <c r="T101" s="98"/>
      <c r="U101" s="98"/>
      <c r="V101" s="98"/>
      <c r="W101" s="100"/>
      <c r="X101" s="98"/>
      <c r="Y101" s="98"/>
      <c r="Z101" s="98"/>
      <c r="AA101" s="98"/>
      <c r="AB101" s="98"/>
      <c r="AC101" s="98"/>
      <c r="AD101" s="98"/>
      <c r="AE101" s="98"/>
      <c r="AF101" s="98"/>
      <c r="AG101" s="98"/>
      <c r="AH101" s="98"/>
      <c r="AI101" s="98"/>
      <c r="AJ101" s="98"/>
      <c r="AK101" s="98"/>
      <c r="AL101" s="98"/>
      <c r="AM101" s="98"/>
      <c r="AN101" s="98"/>
    </row>
    <row r="102" spans="10:40" s="97" customFormat="1" ht="24" customHeight="1">
      <c r="O102" s="98"/>
      <c r="P102" s="98"/>
      <c r="Q102" s="98"/>
      <c r="R102" s="98"/>
      <c r="S102" s="98"/>
      <c r="T102" s="98"/>
      <c r="U102" s="98"/>
      <c r="V102" s="98"/>
      <c r="W102" s="100"/>
      <c r="X102" s="98"/>
      <c r="Y102" s="98"/>
      <c r="Z102" s="98"/>
      <c r="AA102" s="98"/>
      <c r="AB102" s="98"/>
      <c r="AC102" s="98"/>
      <c r="AD102" s="98"/>
      <c r="AE102" s="98"/>
      <c r="AF102" s="98"/>
      <c r="AG102" s="98"/>
      <c r="AH102" s="98"/>
      <c r="AI102" s="98"/>
      <c r="AJ102" s="98"/>
      <c r="AK102" s="98"/>
      <c r="AL102" s="98"/>
      <c r="AM102" s="98"/>
      <c r="AN102" s="98"/>
    </row>
    <row r="103" spans="10:40" s="97" customFormat="1" ht="24" customHeight="1">
      <c r="O103" s="98"/>
      <c r="P103" s="98"/>
      <c r="Q103" s="98"/>
      <c r="R103" s="98"/>
      <c r="S103" s="98"/>
      <c r="T103" s="98"/>
      <c r="U103" s="98"/>
      <c r="V103" s="98"/>
      <c r="W103" s="100"/>
      <c r="X103" s="98"/>
      <c r="Y103" s="98"/>
      <c r="Z103" s="98"/>
      <c r="AA103" s="98"/>
      <c r="AB103" s="98"/>
      <c r="AC103" s="98"/>
      <c r="AD103" s="98"/>
      <c r="AE103" s="98"/>
      <c r="AF103" s="98"/>
      <c r="AG103" s="98"/>
      <c r="AH103" s="98"/>
      <c r="AI103" s="98"/>
      <c r="AJ103" s="98"/>
      <c r="AK103" s="98"/>
      <c r="AL103" s="98"/>
      <c r="AM103" s="98"/>
      <c r="AN103" s="98"/>
    </row>
    <row r="104" spans="10:40" s="97" customFormat="1" ht="24" customHeight="1">
      <c r="O104" s="98"/>
      <c r="P104" s="98"/>
      <c r="Q104" s="98"/>
      <c r="R104" s="98"/>
      <c r="S104" s="98"/>
      <c r="T104" s="98"/>
      <c r="U104" s="98"/>
      <c r="V104" s="98"/>
      <c r="W104" s="100"/>
      <c r="X104" s="98"/>
      <c r="Y104" s="98"/>
      <c r="Z104" s="98"/>
      <c r="AA104" s="98"/>
      <c r="AB104" s="98"/>
      <c r="AC104" s="98"/>
      <c r="AD104" s="98"/>
      <c r="AE104" s="98"/>
      <c r="AF104" s="98"/>
      <c r="AG104" s="98"/>
      <c r="AH104" s="98"/>
      <c r="AI104" s="98"/>
      <c r="AJ104" s="98"/>
      <c r="AK104" s="98"/>
      <c r="AL104" s="98"/>
      <c r="AM104" s="98"/>
      <c r="AN104" s="98"/>
    </row>
    <row r="105" spans="10:40" s="97" customFormat="1" ht="24" customHeight="1">
      <c r="O105" s="98"/>
      <c r="P105" s="98"/>
      <c r="Q105" s="98"/>
      <c r="R105" s="98"/>
      <c r="S105" s="98"/>
      <c r="T105" s="98"/>
      <c r="U105" s="98"/>
      <c r="V105" s="98"/>
      <c r="W105" s="100"/>
      <c r="X105" s="98"/>
      <c r="Y105" s="98"/>
      <c r="Z105" s="98"/>
      <c r="AA105" s="98"/>
      <c r="AB105" s="98"/>
      <c r="AC105" s="98"/>
      <c r="AD105" s="98"/>
      <c r="AE105" s="98"/>
      <c r="AF105" s="98"/>
      <c r="AG105" s="98"/>
      <c r="AH105" s="98"/>
      <c r="AI105" s="98"/>
      <c r="AJ105" s="98"/>
      <c r="AK105" s="98"/>
      <c r="AL105" s="98"/>
      <c r="AM105" s="98"/>
      <c r="AN105" s="98"/>
    </row>
    <row r="106" spans="10:40" s="97" customFormat="1" ht="24" customHeight="1">
      <c r="O106" s="98"/>
      <c r="P106" s="98"/>
      <c r="Q106" s="98"/>
      <c r="R106" s="98"/>
      <c r="S106" s="98"/>
      <c r="T106" s="98"/>
      <c r="U106" s="98"/>
      <c r="V106" s="98"/>
      <c r="W106" s="100"/>
      <c r="X106" s="98"/>
      <c r="Y106" s="98"/>
      <c r="Z106" s="98"/>
      <c r="AA106" s="98"/>
      <c r="AB106" s="98"/>
      <c r="AC106" s="98"/>
      <c r="AD106" s="98"/>
      <c r="AE106" s="98"/>
      <c r="AF106" s="98"/>
      <c r="AG106" s="98"/>
      <c r="AH106" s="98"/>
      <c r="AI106" s="98"/>
      <c r="AJ106" s="98"/>
      <c r="AK106" s="98"/>
      <c r="AL106" s="98"/>
      <c r="AM106" s="98"/>
      <c r="AN106" s="98"/>
    </row>
    <row r="107" spans="10:40" s="97" customFormat="1" ht="24" customHeight="1">
      <c r="O107" s="98"/>
      <c r="P107" s="98"/>
      <c r="Q107" s="98"/>
      <c r="R107" s="98"/>
      <c r="S107" s="98"/>
      <c r="T107" s="98"/>
      <c r="U107" s="98"/>
      <c r="V107" s="98"/>
      <c r="W107" s="100"/>
      <c r="X107" s="98"/>
      <c r="Y107" s="98"/>
      <c r="Z107" s="98"/>
      <c r="AA107" s="98"/>
      <c r="AB107" s="98"/>
      <c r="AC107" s="98"/>
      <c r="AD107" s="98"/>
      <c r="AE107" s="98"/>
      <c r="AF107" s="98"/>
      <c r="AG107" s="98"/>
      <c r="AH107" s="98"/>
      <c r="AI107" s="98"/>
      <c r="AJ107" s="98"/>
      <c r="AK107" s="98"/>
      <c r="AL107" s="98"/>
      <c r="AM107" s="98"/>
      <c r="AN107" s="98"/>
    </row>
    <row r="108" spans="10:40" s="97" customFormat="1" ht="24" customHeight="1">
      <c r="O108" s="98"/>
      <c r="P108" s="98"/>
      <c r="Q108" s="98"/>
      <c r="R108" s="98"/>
      <c r="S108" s="98"/>
      <c r="T108" s="98"/>
      <c r="U108" s="98"/>
      <c r="V108" s="98"/>
      <c r="W108" s="100"/>
      <c r="X108" s="98"/>
      <c r="Y108" s="98"/>
      <c r="Z108" s="98"/>
      <c r="AA108" s="98"/>
      <c r="AB108" s="98"/>
      <c r="AC108" s="98"/>
      <c r="AD108" s="98"/>
      <c r="AE108" s="98"/>
      <c r="AF108" s="98"/>
      <c r="AG108" s="98"/>
      <c r="AH108" s="98"/>
      <c r="AI108" s="98"/>
      <c r="AJ108" s="98"/>
      <c r="AK108" s="98"/>
      <c r="AL108" s="98"/>
      <c r="AM108" s="98"/>
      <c r="AN108" s="98"/>
    </row>
    <row r="109" spans="10:40" s="97" customFormat="1" ht="24" customHeight="1">
      <c r="O109" s="98"/>
      <c r="P109" s="98"/>
      <c r="Q109" s="98"/>
      <c r="R109" s="98"/>
      <c r="S109" s="98"/>
      <c r="T109" s="98"/>
      <c r="U109" s="98"/>
      <c r="V109" s="98"/>
      <c r="W109" s="100"/>
      <c r="X109" s="98"/>
      <c r="Y109" s="98"/>
      <c r="Z109" s="98"/>
      <c r="AA109" s="98"/>
      <c r="AB109" s="98"/>
      <c r="AC109" s="98"/>
      <c r="AD109" s="98"/>
      <c r="AE109" s="98"/>
      <c r="AF109" s="98"/>
      <c r="AG109" s="98"/>
      <c r="AH109" s="98"/>
      <c r="AI109" s="98"/>
      <c r="AJ109" s="98"/>
      <c r="AK109" s="98"/>
      <c r="AL109" s="98"/>
      <c r="AM109" s="98"/>
      <c r="AN109" s="98"/>
    </row>
    <row r="110" spans="10:40" s="97" customFormat="1" ht="24" customHeight="1">
      <c r="O110" s="98"/>
      <c r="P110" s="98"/>
      <c r="Q110" s="98"/>
      <c r="R110" s="98"/>
      <c r="S110" s="98"/>
      <c r="T110" s="98"/>
      <c r="U110" s="98"/>
      <c r="V110" s="98"/>
      <c r="W110" s="100"/>
      <c r="X110" s="98"/>
      <c r="Y110" s="98"/>
      <c r="Z110" s="98"/>
      <c r="AA110" s="98"/>
      <c r="AB110" s="98"/>
      <c r="AC110" s="98"/>
      <c r="AD110" s="98"/>
      <c r="AE110" s="98"/>
      <c r="AF110" s="98"/>
      <c r="AG110" s="98"/>
      <c r="AH110" s="98"/>
      <c r="AI110" s="98"/>
      <c r="AJ110" s="98"/>
      <c r="AK110" s="98"/>
      <c r="AL110" s="98"/>
      <c r="AM110" s="98"/>
      <c r="AN110" s="98"/>
    </row>
    <row r="111" spans="10:40" s="97" customFormat="1" ht="24" customHeight="1">
      <c r="O111" s="98"/>
      <c r="P111" s="98"/>
      <c r="Q111" s="98"/>
      <c r="R111" s="98"/>
      <c r="S111" s="98"/>
      <c r="T111" s="98"/>
      <c r="U111" s="98"/>
      <c r="V111" s="98"/>
      <c r="W111" s="100"/>
      <c r="X111" s="98"/>
      <c r="Y111" s="98"/>
      <c r="Z111" s="98"/>
      <c r="AA111" s="98"/>
      <c r="AB111" s="98"/>
      <c r="AC111" s="98"/>
      <c r="AD111" s="98"/>
      <c r="AE111" s="98"/>
      <c r="AF111" s="98"/>
      <c r="AG111" s="98"/>
      <c r="AH111" s="98"/>
      <c r="AI111" s="98"/>
      <c r="AJ111" s="98"/>
      <c r="AK111" s="98"/>
      <c r="AL111" s="98"/>
      <c r="AM111" s="98"/>
      <c r="AN111" s="98"/>
    </row>
    <row r="112" spans="10:40" s="97" customFormat="1" ht="24" customHeight="1">
      <c r="O112" s="98"/>
      <c r="P112" s="98"/>
      <c r="Q112" s="98"/>
      <c r="R112" s="98"/>
      <c r="S112" s="98"/>
      <c r="T112" s="98"/>
      <c r="U112" s="98"/>
      <c r="V112" s="98"/>
      <c r="W112" s="100"/>
      <c r="X112" s="98"/>
      <c r="Y112" s="98"/>
      <c r="Z112" s="98"/>
      <c r="AA112" s="98"/>
      <c r="AB112" s="98"/>
      <c r="AC112" s="98"/>
      <c r="AD112" s="98"/>
      <c r="AE112" s="98"/>
      <c r="AF112" s="98"/>
      <c r="AG112" s="98"/>
      <c r="AH112" s="98"/>
      <c r="AI112" s="98"/>
      <c r="AJ112" s="98"/>
      <c r="AK112" s="98"/>
      <c r="AL112" s="98"/>
      <c r="AM112" s="98"/>
      <c r="AN112" s="98"/>
    </row>
    <row r="113" spans="15:40" s="97" customFormat="1" ht="24" customHeight="1">
      <c r="O113" s="98"/>
      <c r="P113" s="98"/>
      <c r="Q113" s="98"/>
      <c r="R113" s="98"/>
      <c r="S113" s="98"/>
      <c r="T113" s="98"/>
      <c r="U113" s="98"/>
      <c r="V113" s="98"/>
      <c r="W113" s="100"/>
      <c r="X113" s="98"/>
      <c r="Y113" s="98"/>
      <c r="Z113" s="98"/>
      <c r="AA113" s="98"/>
      <c r="AB113" s="98"/>
      <c r="AC113" s="98"/>
      <c r="AD113" s="98"/>
      <c r="AE113" s="98"/>
      <c r="AF113" s="98"/>
      <c r="AG113" s="98"/>
      <c r="AH113" s="98"/>
      <c r="AI113" s="98"/>
      <c r="AJ113" s="98"/>
      <c r="AK113" s="98"/>
      <c r="AL113" s="98"/>
      <c r="AM113" s="98"/>
      <c r="AN113" s="98"/>
    </row>
    <row r="114" spans="15:40" s="97" customFormat="1" ht="24" customHeight="1">
      <c r="O114" s="98"/>
      <c r="P114" s="98"/>
      <c r="Q114" s="98"/>
      <c r="R114" s="98"/>
      <c r="S114" s="98"/>
      <c r="T114" s="98"/>
      <c r="U114" s="98"/>
      <c r="V114" s="98"/>
      <c r="W114" s="100"/>
      <c r="X114" s="98"/>
      <c r="Y114" s="98"/>
      <c r="Z114" s="98"/>
      <c r="AA114" s="98"/>
      <c r="AB114" s="98"/>
      <c r="AC114" s="98"/>
      <c r="AD114" s="98"/>
      <c r="AE114" s="98"/>
      <c r="AF114" s="98"/>
      <c r="AG114" s="98"/>
      <c r="AH114" s="98"/>
      <c r="AI114" s="98"/>
      <c r="AJ114" s="98"/>
      <c r="AK114" s="98"/>
      <c r="AL114" s="98"/>
      <c r="AM114" s="98"/>
      <c r="AN114" s="98"/>
    </row>
    <row r="115" spans="15:40" s="97" customFormat="1" ht="24" customHeight="1">
      <c r="O115" s="98"/>
      <c r="P115" s="98"/>
      <c r="Q115" s="98"/>
      <c r="R115" s="98"/>
      <c r="S115" s="98"/>
      <c r="T115" s="98"/>
      <c r="U115" s="98"/>
      <c r="V115" s="98"/>
      <c r="W115" s="100"/>
      <c r="X115" s="98"/>
      <c r="Y115" s="98"/>
      <c r="Z115" s="98"/>
      <c r="AA115" s="98"/>
      <c r="AB115" s="98"/>
      <c r="AC115" s="98"/>
      <c r="AD115" s="98"/>
      <c r="AE115" s="98"/>
      <c r="AF115" s="98"/>
      <c r="AG115" s="98"/>
      <c r="AH115" s="98"/>
      <c r="AI115" s="98"/>
      <c r="AJ115" s="98"/>
      <c r="AK115" s="98"/>
      <c r="AL115" s="98"/>
      <c r="AM115" s="98"/>
      <c r="AN115" s="98"/>
    </row>
    <row r="116" spans="15:40" s="97" customFormat="1" ht="24" customHeight="1">
      <c r="O116" s="98"/>
      <c r="P116" s="98"/>
      <c r="Q116" s="98"/>
      <c r="R116" s="98"/>
      <c r="S116" s="98"/>
      <c r="T116" s="98"/>
      <c r="U116" s="98"/>
      <c r="V116" s="98"/>
      <c r="W116" s="100"/>
      <c r="X116" s="98"/>
      <c r="Y116" s="98"/>
      <c r="Z116" s="98"/>
      <c r="AA116" s="98"/>
      <c r="AB116" s="98"/>
      <c r="AC116" s="98"/>
      <c r="AD116" s="98"/>
      <c r="AE116" s="98"/>
      <c r="AF116" s="98"/>
      <c r="AG116" s="98"/>
      <c r="AH116" s="98"/>
      <c r="AI116" s="98"/>
      <c r="AJ116" s="98"/>
      <c r="AK116" s="98"/>
      <c r="AL116" s="98"/>
      <c r="AM116" s="98"/>
      <c r="AN116" s="98"/>
    </row>
    <row r="117" spans="15:40" s="97" customFormat="1" ht="24" customHeight="1">
      <c r="O117" s="98"/>
      <c r="P117" s="98"/>
      <c r="Q117" s="98"/>
      <c r="R117" s="98"/>
      <c r="S117" s="98"/>
      <c r="T117" s="98"/>
      <c r="U117" s="98"/>
      <c r="V117" s="98"/>
      <c r="W117" s="100"/>
      <c r="X117" s="98"/>
      <c r="Y117" s="98"/>
      <c r="Z117" s="98"/>
      <c r="AA117" s="98"/>
      <c r="AB117" s="98"/>
      <c r="AC117" s="98"/>
      <c r="AD117" s="98"/>
      <c r="AE117" s="98"/>
      <c r="AF117" s="98"/>
      <c r="AG117" s="98"/>
      <c r="AH117" s="98"/>
      <c r="AI117" s="98"/>
      <c r="AJ117" s="98"/>
      <c r="AK117" s="98"/>
      <c r="AL117" s="98"/>
      <c r="AM117" s="98"/>
      <c r="AN117" s="98"/>
    </row>
    <row r="118" spans="15:40" s="97" customFormat="1" ht="24" customHeight="1">
      <c r="O118" s="98"/>
      <c r="P118" s="98"/>
      <c r="Q118" s="98"/>
      <c r="R118" s="98"/>
      <c r="S118" s="98"/>
      <c r="T118" s="98"/>
      <c r="U118" s="98"/>
      <c r="V118" s="98"/>
      <c r="W118" s="100"/>
      <c r="X118" s="98"/>
      <c r="Y118" s="98"/>
      <c r="Z118" s="98"/>
      <c r="AA118" s="98"/>
      <c r="AB118" s="98"/>
      <c r="AC118" s="98"/>
      <c r="AD118" s="98"/>
      <c r="AE118" s="98"/>
      <c r="AF118" s="98"/>
      <c r="AG118" s="98"/>
      <c r="AH118" s="98"/>
      <c r="AI118" s="98"/>
      <c r="AJ118" s="98"/>
      <c r="AK118" s="98"/>
      <c r="AL118" s="98"/>
      <c r="AM118" s="98"/>
      <c r="AN118" s="98"/>
    </row>
    <row r="119" spans="15:40" s="97" customFormat="1" ht="24" customHeight="1">
      <c r="O119" s="98"/>
      <c r="P119" s="98"/>
      <c r="Q119" s="98"/>
      <c r="R119" s="98"/>
      <c r="S119" s="98"/>
      <c r="T119" s="98"/>
      <c r="U119" s="98"/>
      <c r="V119" s="98"/>
      <c r="W119" s="100"/>
      <c r="X119" s="98"/>
      <c r="Y119" s="98"/>
      <c r="Z119" s="98"/>
      <c r="AA119" s="98"/>
      <c r="AB119" s="98"/>
      <c r="AC119" s="98"/>
      <c r="AD119" s="98"/>
      <c r="AE119" s="98"/>
      <c r="AF119" s="98"/>
      <c r="AG119" s="98"/>
      <c r="AH119" s="98"/>
      <c r="AI119" s="98"/>
      <c r="AJ119" s="98"/>
      <c r="AK119" s="98"/>
      <c r="AL119" s="98"/>
      <c r="AM119" s="98"/>
      <c r="AN119" s="98"/>
    </row>
    <row r="120" spans="15:40" s="97" customFormat="1" ht="24" customHeight="1">
      <c r="O120" s="98"/>
      <c r="P120" s="98"/>
      <c r="Q120" s="98"/>
      <c r="R120" s="98"/>
      <c r="S120" s="98"/>
      <c r="T120" s="98"/>
      <c r="U120" s="98"/>
      <c r="V120" s="98"/>
      <c r="W120" s="100"/>
      <c r="X120" s="98"/>
      <c r="Y120" s="98"/>
      <c r="Z120" s="98"/>
      <c r="AA120" s="98"/>
      <c r="AB120" s="98"/>
      <c r="AC120" s="98"/>
      <c r="AD120" s="98"/>
      <c r="AE120" s="98"/>
      <c r="AF120" s="98"/>
      <c r="AG120" s="98"/>
      <c r="AH120" s="98"/>
      <c r="AI120" s="98"/>
      <c r="AJ120" s="98"/>
      <c r="AK120" s="98"/>
      <c r="AL120" s="98"/>
      <c r="AM120" s="98"/>
      <c r="AN120" s="98"/>
    </row>
    <row r="121" spans="15:40" s="97" customFormat="1" ht="24" customHeight="1">
      <c r="O121" s="98"/>
      <c r="P121" s="98"/>
      <c r="Q121" s="98"/>
      <c r="R121" s="98"/>
      <c r="S121" s="98"/>
      <c r="T121" s="98"/>
      <c r="U121" s="98"/>
      <c r="V121" s="98"/>
      <c r="W121" s="100"/>
      <c r="X121" s="98"/>
      <c r="Y121" s="98"/>
      <c r="Z121" s="98"/>
      <c r="AA121" s="98"/>
      <c r="AB121" s="98"/>
      <c r="AC121" s="98"/>
      <c r="AD121" s="98"/>
      <c r="AE121" s="98"/>
      <c r="AF121" s="98"/>
      <c r="AG121" s="98"/>
      <c r="AH121" s="98"/>
      <c r="AI121" s="98"/>
      <c r="AJ121" s="98"/>
      <c r="AK121" s="98"/>
      <c r="AL121" s="98"/>
      <c r="AM121" s="98"/>
      <c r="AN121" s="98"/>
    </row>
    <row r="122" spans="15:40" s="97" customFormat="1" ht="24" customHeight="1">
      <c r="O122" s="98"/>
      <c r="P122" s="98"/>
      <c r="Q122" s="98"/>
      <c r="R122" s="98"/>
      <c r="S122" s="98"/>
      <c r="T122" s="98"/>
      <c r="U122" s="98"/>
      <c r="V122" s="98"/>
      <c r="W122" s="100"/>
      <c r="X122" s="98"/>
      <c r="Y122" s="98"/>
      <c r="Z122" s="98"/>
      <c r="AA122" s="98"/>
      <c r="AB122" s="98"/>
      <c r="AC122" s="98"/>
      <c r="AD122" s="98"/>
      <c r="AE122" s="98"/>
      <c r="AF122" s="98"/>
      <c r="AG122" s="98"/>
      <c r="AH122" s="98"/>
      <c r="AI122" s="98"/>
      <c r="AJ122" s="98"/>
      <c r="AK122" s="98"/>
      <c r="AL122" s="98"/>
      <c r="AM122" s="98"/>
      <c r="AN122" s="98"/>
    </row>
    <row r="123" spans="15:40" s="97" customFormat="1" ht="24" customHeight="1">
      <c r="O123" s="98"/>
      <c r="P123" s="98"/>
      <c r="Q123" s="98"/>
      <c r="R123" s="98"/>
      <c r="S123" s="98"/>
      <c r="T123" s="98"/>
      <c r="U123" s="98"/>
      <c r="V123" s="98"/>
      <c r="W123" s="100"/>
      <c r="X123" s="98"/>
      <c r="Y123" s="98"/>
      <c r="Z123" s="98"/>
      <c r="AA123" s="98"/>
      <c r="AB123" s="98"/>
      <c r="AC123" s="98"/>
      <c r="AD123" s="98"/>
      <c r="AE123" s="98"/>
      <c r="AF123" s="98"/>
      <c r="AG123" s="98"/>
      <c r="AH123" s="98"/>
      <c r="AI123" s="98"/>
      <c r="AJ123" s="98"/>
      <c r="AK123" s="98"/>
      <c r="AL123" s="98"/>
      <c r="AM123" s="98"/>
      <c r="AN123" s="98"/>
    </row>
    <row r="124" spans="15:40" s="97" customFormat="1" ht="24" customHeight="1">
      <c r="O124" s="98"/>
      <c r="P124" s="98"/>
      <c r="Q124" s="98"/>
      <c r="R124" s="98"/>
      <c r="S124" s="98"/>
      <c r="T124" s="98"/>
      <c r="U124" s="98"/>
      <c r="V124" s="98"/>
      <c r="W124" s="100"/>
      <c r="X124" s="98"/>
      <c r="Y124" s="98"/>
      <c r="Z124" s="98"/>
      <c r="AA124" s="98"/>
      <c r="AB124" s="98"/>
      <c r="AC124" s="98"/>
      <c r="AD124" s="98"/>
      <c r="AE124" s="98"/>
      <c r="AF124" s="98"/>
      <c r="AG124" s="98"/>
      <c r="AH124" s="98"/>
      <c r="AI124" s="98"/>
      <c r="AJ124" s="98"/>
      <c r="AK124" s="98"/>
      <c r="AL124" s="98"/>
      <c r="AM124" s="98"/>
      <c r="AN124" s="98"/>
    </row>
    <row r="125" spans="15:40" s="97" customFormat="1" ht="24" customHeight="1">
      <c r="O125" s="98"/>
      <c r="P125" s="98"/>
      <c r="Q125" s="98"/>
      <c r="R125" s="98"/>
      <c r="S125" s="98"/>
      <c r="T125" s="98"/>
      <c r="U125" s="98"/>
      <c r="V125" s="98"/>
      <c r="W125" s="100"/>
      <c r="X125" s="98"/>
      <c r="Y125" s="98"/>
      <c r="Z125" s="98"/>
      <c r="AA125" s="98"/>
      <c r="AB125" s="98"/>
      <c r="AC125" s="98"/>
      <c r="AD125" s="98"/>
      <c r="AE125" s="98"/>
      <c r="AF125" s="98"/>
      <c r="AG125" s="98"/>
      <c r="AH125" s="98"/>
      <c r="AI125" s="98"/>
      <c r="AJ125" s="98"/>
      <c r="AK125" s="98"/>
      <c r="AL125" s="98"/>
      <c r="AM125" s="98"/>
      <c r="AN125" s="98"/>
    </row>
    <row r="126" spans="15:40" s="97" customFormat="1" ht="24" customHeight="1">
      <c r="O126" s="98"/>
      <c r="P126" s="98"/>
      <c r="Q126" s="98"/>
      <c r="R126" s="98"/>
      <c r="S126" s="98"/>
      <c r="T126" s="98"/>
      <c r="U126" s="98"/>
      <c r="V126" s="98"/>
      <c r="W126" s="100"/>
      <c r="X126" s="98"/>
      <c r="Y126" s="98"/>
      <c r="Z126" s="98"/>
      <c r="AA126" s="98"/>
      <c r="AB126" s="98"/>
      <c r="AC126" s="98"/>
      <c r="AD126" s="98"/>
      <c r="AE126" s="98"/>
      <c r="AF126" s="98"/>
      <c r="AG126" s="98"/>
      <c r="AH126" s="98"/>
      <c r="AI126" s="98"/>
      <c r="AJ126" s="98"/>
      <c r="AK126" s="98"/>
      <c r="AL126" s="98"/>
      <c r="AM126" s="98"/>
      <c r="AN126" s="98"/>
    </row>
    <row r="127" spans="15:40" s="97" customFormat="1" ht="24" customHeight="1">
      <c r="O127" s="98"/>
      <c r="P127" s="98"/>
      <c r="Q127" s="98"/>
      <c r="R127" s="98"/>
      <c r="S127" s="98"/>
      <c r="T127" s="98"/>
      <c r="U127" s="98"/>
      <c r="V127" s="98"/>
      <c r="W127" s="100"/>
      <c r="X127" s="98"/>
      <c r="Y127" s="98"/>
      <c r="Z127" s="98"/>
      <c r="AA127" s="98"/>
      <c r="AB127" s="98"/>
      <c r="AC127" s="98"/>
      <c r="AD127" s="98"/>
      <c r="AE127" s="98"/>
      <c r="AF127" s="98"/>
      <c r="AG127" s="98"/>
      <c r="AH127" s="98"/>
      <c r="AI127" s="98"/>
      <c r="AJ127" s="98"/>
      <c r="AK127" s="98"/>
      <c r="AL127" s="98"/>
      <c r="AM127" s="98"/>
      <c r="AN127" s="98"/>
    </row>
    <row r="128" spans="15:40" s="97" customFormat="1" ht="24" customHeight="1">
      <c r="O128" s="98"/>
      <c r="P128" s="98"/>
      <c r="Q128" s="98"/>
      <c r="R128" s="98"/>
      <c r="S128" s="98"/>
      <c r="T128" s="98"/>
      <c r="U128" s="98"/>
      <c r="V128" s="98"/>
      <c r="W128" s="100"/>
      <c r="X128" s="98"/>
      <c r="Y128" s="98"/>
      <c r="Z128" s="98"/>
      <c r="AA128" s="98"/>
      <c r="AB128" s="98"/>
      <c r="AC128" s="98"/>
      <c r="AD128" s="98"/>
      <c r="AE128" s="98"/>
      <c r="AF128" s="98"/>
      <c r="AG128" s="98"/>
      <c r="AH128" s="98"/>
      <c r="AI128" s="98"/>
      <c r="AJ128" s="98"/>
      <c r="AK128" s="98"/>
      <c r="AL128" s="98"/>
      <c r="AM128" s="98"/>
      <c r="AN128" s="98"/>
    </row>
    <row r="129" spans="15:40" s="97" customFormat="1" ht="24" customHeight="1">
      <c r="O129" s="98"/>
      <c r="P129" s="98"/>
      <c r="Q129" s="98"/>
      <c r="R129" s="98"/>
      <c r="S129" s="98"/>
      <c r="T129" s="98"/>
      <c r="U129" s="98"/>
      <c r="V129" s="98"/>
      <c r="W129" s="100"/>
      <c r="X129" s="98"/>
      <c r="Y129" s="98"/>
      <c r="Z129" s="98"/>
      <c r="AA129" s="98"/>
      <c r="AB129" s="98"/>
      <c r="AC129" s="98"/>
      <c r="AD129" s="98"/>
      <c r="AE129" s="98"/>
      <c r="AF129" s="98"/>
      <c r="AG129" s="98"/>
      <c r="AH129" s="98"/>
      <c r="AI129" s="98"/>
      <c r="AJ129" s="98"/>
      <c r="AK129" s="98"/>
      <c r="AL129" s="98"/>
      <c r="AM129" s="98"/>
      <c r="AN129" s="98"/>
    </row>
    <row r="130" spans="15:40" s="97" customFormat="1" ht="24" customHeight="1">
      <c r="O130" s="98"/>
      <c r="P130" s="98"/>
      <c r="Q130" s="98"/>
      <c r="R130" s="98"/>
      <c r="S130" s="98"/>
      <c r="T130" s="98"/>
      <c r="U130" s="98"/>
      <c r="V130" s="98"/>
      <c r="W130" s="100"/>
      <c r="X130" s="98"/>
      <c r="Y130" s="98"/>
      <c r="Z130" s="98"/>
      <c r="AA130" s="98"/>
      <c r="AB130" s="98"/>
      <c r="AC130" s="98"/>
      <c r="AD130" s="98"/>
      <c r="AE130" s="98"/>
      <c r="AF130" s="98"/>
      <c r="AG130" s="98"/>
      <c r="AH130" s="98"/>
      <c r="AI130" s="98"/>
      <c r="AJ130" s="98"/>
      <c r="AK130" s="98"/>
      <c r="AL130" s="98"/>
      <c r="AM130" s="98"/>
      <c r="AN130" s="98"/>
    </row>
    <row r="131" spans="15:40" s="97" customFormat="1" ht="24" customHeight="1">
      <c r="O131" s="98"/>
      <c r="P131" s="98"/>
      <c r="Q131" s="98"/>
      <c r="R131" s="98"/>
      <c r="S131" s="98"/>
      <c r="T131" s="98"/>
      <c r="U131" s="98"/>
      <c r="V131" s="98"/>
      <c r="W131" s="100"/>
      <c r="X131" s="98"/>
      <c r="Y131" s="98"/>
      <c r="Z131" s="98"/>
      <c r="AA131" s="98"/>
      <c r="AB131" s="98"/>
      <c r="AC131" s="98"/>
      <c r="AD131" s="98"/>
      <c r="AE131" s="98"/>
      <c r="AF131" s="98"/>
      <c r="AG131" s="98"/>
      <c r="AH131" s="98"/>
      <c r="AI131" s="98"/>
      <c r="AJ131" s="98"/>
      <c r="AK131" s="98"/>
      <c r="AL131" s="98"/>
      <c r="AM131" s="98"/>
      <c r="AN131" s="98"/>
    </row>
    <row r="132" spans="15:40" s="97" customFormat="1" ht="24" customHeight="1">
      <c r="O132" s="98"/>
      <c r="P132" s="98"/>
      <c r="Q132" s="98"/>
      <c r="R132" s="98"/>
      <c r="S132" s="98"/>
      <c r="T132" s="98"/>
      <c r="U132" s="98"/>
      <c r="V132" s="98"/>
      <c r="W132" s="100"/>
      <c r="X132" s="98"/>
      <c r="Y132" s="98"/>
      <c r="Z132" s="98"/>
      <c r="AA132" s="98"/>
      <c r="AB132" s="98"/>
      <c r="AC132" s="98"/>
      <c r="AD132" s="98"/>
      <c r="AE132" s="98"/>
      <c r="AF132" s="98"/>
      <c r="AG132" s="98"/>
      <c r="AH132" s="98"/>
      <c r="AI132" s="98"/>
      <c r="AJ132" s="98"/>
      <c r="AK132" s="98"/>
      <c r="AL132" s="98"/>
      <c r="AM132" s="98"/>
      <c r="AN132" s="98"/>
    </row>
    <row r="133" spans="15:40" s="97" customFormat="1" ht="24" customHeight="1">
      <c r="O133" s="98"/>
      <c r="P133" s="98"/>
      <c r="Q133" s="98"/>
      <c r="R133" s="98"/>
      <c r="S133" s="98"/>
      <c r="T133" s="98"/>
      <c r="U133" s="98"/>
      <c r="V133" s="98"/>
      <c r="W133" s="100"/>
      <c r="X133" s="98"/>
      <c r="Y133" s="98"/>
      <c r="Z133" s="98"/>
      <c r="AA133" s="98"/>
      <c r="AB133" s="98"/>
      <c r="AC133" s="98"/>
      <c r="AD133" s="98"/>
      <c r="AE133" s="98"/>
      <c r="AF133" s="98"/>
      <c r="AG133" s="98"/>
      <c r="AH133" s="98"/>
      <c r="AI133" s="98"/>
      <c r="AJ133" s="98"/>
      <c r="AK133" s="98"/>
      <c r="AL133" s="98"/>
      <c r="AM133" s="98"/>
      <c r="AN133" s="98"/>
    </row>
    <row r="134" spans="15:40" s="97" customFormat="1" ht="24" customHeight="1">
      <c r="O134" s="98"/>
      <c r="P134" s="98"/>
      <c r="Q134" s="98"/>
      <c r="R134" s="98"/>
      <c r="S134" s="98"/>
      <c r="T134" s="98"/>
      <c r="U134" s="98"/>
      <c r="V134" s="98"/>
      <c r="W134" s="100"/>
      <c r="X134" s="98"/>
      <c r="Y134" s="98"/>
      <c r="Z134" s="98"/>
      <c r="AA134" s="98"/>
      <c r="AB134" s="98"/>
      <c r="AC134" s="98"/>
      <c r="AD134" s="98"/>
      <c r="AE134" s="98"/>
      <c r="AF134" s="98"/>
      <c r="AG134" s="98"/>
      <c r="AH134" s="98"/>
      <c r="AI134" s="98"/>
      <c r="AJ134" s="98"/>
      <c r="AK134" s="98"/>
      <c r="AL134" s="98"/>
      <c r="AM134" s="98"/>
      <c r="AN134" s="98"/>
    </row>
    <row r="135" spans="15:40" s="97" customFormat="1" ht="24" customHeight="1">
      <c r="O135" s="98"/>
      <c r="P135" s="98"/>
      <c r="Q135" s="98"/>
      <c r="R135" s="98"/>
      <c r="S135" s="98"/>
      <c r="T135" s="98"/>
      <c r="U135" s="98"/>
      <c r="V135" s="98"/>
      <c r="W135" s="100"/>
      <c r="X135" s="98"/>
      <c r="Y135" s="98"/>
      <c r="Z135" s="98"/>
      <c r="AA135" s="98"/>
      <c r="AB135" s="98"/>
      <c r="AC135" s="98"/>
      <c r="AD135" s="98"/>
      <c r="AE135" s="98"/>
      <c r="AF135" s="98"/>
      <c r="AG135" s="98"/>
      <c r="AH135" s="98"/>
      <c r="AI135" s="98"/>
      <c r="AJ135" s="98"/>
      <c r="AK135" s="98"/>
      <c r="AL135" s="98"/>
      <c r="AM135" s="98"/>
      <c r="AN135" s="98"/>
    </row>
    <row r="136" spans="15:40" s="97" customFormat="1" ht="24" customHeight="1">
      <c r="O136" s="98"/>
      <c r="P136" s="98"/>
      <c r="Q136" s="98"/>
      <c r="R136" s="98"/>
      <c r="S136" s="98"/>
      <c r="T136" s="98"/>
      <c r="U136" s="98"/>
      <c r="V136" s="98"/>
      <c r="W136" s="100"/>
      <c r="X136" s="98"/>
      <c r="Y136" s="98"/>
      <c r="Z136" s="98"/>
      <c r="AA136" s="98"/>
      <c r="AB136" s="98"/>
      <c r="AC136" s="98"/>
      <c r="AD136" s="98"/>
      <c r="AE136" s="98"/>
      <c r="AF136" s="98"/>
      <c r="AG136" s="98"/>
      <c r="AH136" s="98"/>
      <c r="AI136" s="98"/>
      <c r="AJ136" s="98"/>
      <c r="AK136" s="98"/>
      <c r="AL136" s="98"/>
      <c r="AM136" s="98"/>
      <c r="AN136" s="98"/>
    </row>
    <row r="137" spans="15:40" s="97" customFormat="1" ht="24" customHeight="1">
      <c r="O137" s="98"/>
      <c r="P137" s="98"/>
      <c r="Q137" s="98"/>
      <c r="R137" s="98"/>
      <c r="S137" s="98"/>
      <c r="T137" s="98"/>
      <c r="U137" s="98"/>
      <c r="V137" s="98"/>
      <c r="W137" s="100"/>
      <c r="X137" s="98"/>
      <c r="Y137" s="98"/>
      <c r="Z137" s="98"/>
      <c r="AA137" s="98"/>
      <c r="AB137" s="98"/>
      <c r="AC137" s="98"/>
      <c r="AD137" s="98"/>
      <c r="AE137" s="98"/>
      <c r="AF137" s="98"/>
      <c r="AG137" s="98"/>
      <c r="AH137" s="98"/>
      <c r="AI137" s="98"/>
      <c r="AJ137" s="98"/>
      <c r="AK137" s="98"/>
      <c r="AL137" s="98"/>
      <c r="AM137" s="98"/>
      <c r="AN137" s="98"/>
    </row>
    <row r="138" spans="15:40" s="97" customFormat="1" ht="24" customHeight="1">
      <c r="O138" s="98"/>
      <c r="P138" s="98"/>
      <c r="Q138" s="98"/>
      <c r="R138" s="98"/>
      <c r="S138" s="98"/>
      <c r="T138" s="98"/>
      <c r="U138" s="98"/>
      <c r="V138" s="98"/>
      <c r="W138" s="100"/>
      <c r="X138" s="98"/>
      <c r="Y138" s="98"/>
      <c r="Z138" s="98"/>
      <c r="AA138" s="98"/>
      <c r="AB138" s="98"/>
      <c r="AC138" s="98"/>
      <c r="AD138" s="98"/>
      <c r="AE138" s="98"/>
      <c r="AF138" s="98"/>
      <c r="AG138" s="98"/>
      <c r="AH138" s="98"/>
      <c r="AI138" s="98"/>
      <c r="AJ138" s="98"/>
      <c r="AK138" s="98"/>
      <c r="AL138" s="98"/>
      <c r="AM138" s="98"/>
      <c r="AN138" s="98"/>
    </row>
    <row r="139" spans="15:40" s="97" customFormat="1" ht="24" customHeight="1">
      <c r="O139" s="98"/>
      <c r="P139" s="98"/>
      <c r="Q139" s="98"/>
      <c r="R139" s="98"/>
      <c r="S139" s="98"/>
      <c r="T139" s="98"/>
      <c r="U139" s="98"/>
      <c r="V139" s="98"/>
      <c r="W139" s="100"/>
      <c r="X139" s="98"/>
      <c r="Y139" s="98"/>
      <c r="Z139" s="98"/>
      <c r="AA139" s="98"/>
      <c r="AB139" s="98"/>
      <c r="AC139" s="98"/>
      <c r="AD139" s="98"/>
      <c r="AE139" s="98"/>
      <c r="AF139" s="98"/>
      <c r="AG139" s="98"/>
      <c r="AH139" s="98"/>
      <c r="AI139" s="98"/>
      <c r="AJ139" s="98"/>
      <c r="AK139" s="98"/>
      <c r="AL139" s="98"/>
      <c r="AM139" s="98"/>
      <c r="AN139" s="98"/>
    </row>
    <row r="140" spans="15:40" s="97" customFormat="1" ht="24" customHeight="1">
      <c r="O140" s="98"/>
      <c r="P140" s="98"/>
      <c r="Q140" s="98"/>
      <c r="R140" s="98"/>
      <c r="S140" s="98"/>
      <c r="T140" s="98"/>
      <c r="U140" s="98"/>
      <c r="V140" s="98"/>
      <c r="W140" s="100"/>
      <c r="X140" s="98"/>
      <c r="Y140" s="98"/>
      <c r="Z140" s="98"/>
      <c r="AA140" s="98"/>
      <c r="AB140" s="98"/>
      <c r="AC140" s="98"/>
      <c r="AD140" s="98"/>
      <c r="AE140" s="98"/>
      <c r="AF140" s="98"/>
      <c r="AG140" s="98"/>
      <c r="AH140" s="98"/>
      <c r="AI140" s="98"/>
      <c r="AJ140" s="98"/>
      <c r="AK140" s="98"/>
      <c r="AL140" s="98"/>
      <c r="AM140" s="98"/>
      <c r="AN140" s="98"/>
    </row>
    <row r="141" spans="15:40" s="97" customFormat="1" ht="24" customHeight="1">
      <c r="O141" s="98"/>
      <c r="P141" s="98"/>
      <c r="Q141" s="98"/>
      <c r="R141" s="98"/>
      <c r="S141" s="98"/>
      <c r="T141" s="98"/>
      <c r="U141" s="98"/>
      <c r="V141" s="98"/>
      <c r="W141" s="100"/>
      <c r="X141" s="98"/>
      <c r="Y141" s="98"/>
      <c r="Z141" s="98"/>
      <c r="AA141" s="98"/>
      <c r="AB141" s="98"/>
      <c r="AC141" s="98"/>
      <c r="AD141" s="98"/>
      <c r="AE141" s="98"/>
      <c r="AF141" s="98"/>
      <c r="AG141" s="98"/>
      <c r="AH141" s="98"/>
      <c r="AI141" s="98"/>
      <c r="AJ141" s="98"/>
      <c r="AK141" s="98"/>
      <c r="AL141" s="98"/>
      <c r="AM141" s="98"/>
      <c r="AN141" s="98"/>
    </row>
    <row r="142" spans="15:40" s="97" customFormat="1" ht="24" customHeight="1">
      <c r="O142" s="98"/>
      <c r="P142" s="98"/>
      <c r="Q142" s="98"/>
      <c r="R142" s="98"/>
      <c r="S142" s="98"/>
      <c r="T142" s="98"/>
      <c r="U142" s="98"/>
      <c r="V142" s="98"/>
      <c r="W142" s="100"/>
      <c r="X142" s="98"/>
      <c r="Y142" s="98"/>
      <c r="Z142" s="98"/>
      <c r="AA142" s="98"/>
      <c r="AB142" s="98"/>
      <c r="AC142" s="98"/>
      <c r="AD142" s="98"/>
      <c r="AE142" s="98"/>
      <c r="AF142" s="98"/>
      <c r="AG142" s="98"/>
      <c r="AH142" s="98"/>
      <c r="AI142" s="98"/>
      <c r="AJ142" s="98"/>
      <c r="AK142" s="98"/>
      <c r="AL142" s="98"/>
      <c r="AM142" s="98"/>
      <c r="AN142" s="98"/>
    </row>
    <row r="143" spans="15:40" s="97" customFormat="1" ht="24" customHeight="1">
      <c r="O143" s="98"/>
      <c r="P143" s="98"/>
      <c r="Q143" s="98"/>
      <c r="R143" s="98"/>
      <c r="S143" s="98"/>
      <c r="T143" s="98"/>
      <c r="U143" s="98"/>
      <c r="V143" s="98"/>
      <c r="W143" s="100"/>
      <c r="X143" s="98"/>
      <c r="Y143" s="98"/>
      <c r="Z143" s="98"/>
      <c r="AA143" s="98"/>
      <c r="AB143" s="98"/>
      <c r="AC143" s="98"/>
      <c r="AD143" s="98"/>
      <c r="AE143" s="98"/>
      <c r="AF143" s="98"/>
      <c r="AG143" s="98"/>
      <c r="AH143" s="98"/>
      <c r="AI143" s="98"/>
      <c r="AJ143" s="98"/>
      <c r="AK143" s="98"/>
      <c r="AL143" s="98"/>
      <c r="AM143" s="98"/>
      <c r="AN143" s="98"/>
    </row>
    <row r="144" spans="15:40" s="97" customFormat="1" ht="24" customHeight="1">
      <c r="O144" s="98"/>
      <c r="P144" s="98"/>
      <c r="Q144" s="98"/>
      <c r="R144" s="98"/>
      <c r="S144" s="98"/>
      <c r="T144" s="98"/>
      <c r="U144" s="98"/>
      <c r="V144" s="98"/>
      <c r="W144" s="100"/>
      <c r="X144" s="98"/>
      <c r="Y144" s="98"/>
      <c r="Z144" s="98"/>
      <c r="AA144" s="98"/>
      <c r="AB144" s="98"/>
      <c r="AC144" s="98"/>
      <c r="AD144" s="98"/>
      <c r="AE144" s="98"/>
      <c r="AF144" s="98"/>
      <c r="AG144" s="98"/>
      <c r="AH144" s="98"/>
      <c r="AI144" s="98"/>
      <c r="AJ144" s="98"/>
      <c r="AK144" s="98"/>
      <c r="AL144" s="98"/>
      <c r="AM144" s="98"/>
      <c r="AN144" s="98"/>
    </row>
    <row r="145" spans="15:40" s="97" customFormat="1" ht="24" customHeight="1">
      <c r="O145" s="98"/>
      <c r="P145" s="98"/>
      <c r="Q145" s="98"/>
      <c r="R145" s="98"/>
      <c r="S145" s="98"/>
      <c r="T145" s="98"/>
      <c r="U145" s="98"/>
      <c r="V145" s="98"/>
      <c r="W145" s="100"/>
      <c r="X145" s="98"/>
      <c r="Y145" s="98"/>
      <c r="Z145" s="98"/>
      <c r="AA145" s="98"/>
      <c r="AB145" s="98"/>
      <c r="AC145" s="98"/>
      <c r="AD145" s="98"/>
      <c r="AE145" s="98"/>
      <c r="AF145" s="98"/>
      <c r="AG145" s="98"/>
      <c r="AH145" s="98"/>
      <c r="AI145" s="98"/>
      <c r="AJ145" s="98"/>
      <c r="AK145" s="98"/>
      <c r="AL145" s="98"/>
      <c r="AM145" s="98"/>
      <c r="AN145" s="98"/>
    </row>
    <row r="146" spans="15:40" s="97" customFormat="1" ht="24" customHeight="1">
      <c r="O146" s="98"/>
      <c r="P146" s="98"/>
      <c r="Q146" s="98"/>
      <c r="R146" s="98"/>
      <c r="S146" s="98"/>
      <c r="T146" s="98"/>
      <c r="U146" s="98"/>
      <c r="V146" s="98"/>
      <c r="W146" s="100"/>
      <c r="X146" s="98"/>
      <c r="Y146" s="98"/>
      <c r="Z146" s="98"/>
      <c r="AA146" s="98"/>
      <c r="AB146" s="98"/>
      <c r="AC146" s="98"/>
      <c r="AD146" s="98"/>
      <c r="AE146" s="98"/>
      <c r="AF146" s="98"/>
      <c r="AG146" s="98"/>
      <c r="AH146" s="98"/>
      <c r="AI146" s="98"/>
      <c r="AJ146" s="98"/>
      <c r="AK146" s="98"/>
      <c r="AL146" s="98"/>
      <c r="AM146" s="98"/>
      <c r="AN146" s="98"/>
    </row>
    <row r="147" spans="15:40" s="97" customFormat="1" ht="24" customHeight="1">
      <c r="O147" s="98"/>
      <c r="P147" s="98"/>
      <c r="Q147" s="98"/>
      <c r="R147" s="98"/>
      <c r="S147" s="98"/>
      <c r="T147" s="98"/>
      <c r="U147" s="98"/>
      <c r="V147" s="98"/>
      <c r="W147" s="100"/>
      <c r="X147" s="98"/>
      <c r="Y147" s="98"/>
      <c r="Z147" s="98"/>
      <c r="AA147" s="98"/>
      <c r="AB147" s="98"/>
      <c r="AC147" s="98"/>
      <c r="AD147" s="98"/>
      <c r="AE147" s="98"/>
      <c r="AF147" s="98"/>
      <c r="AG147" s="98"/>
      <c r="AH147" s="98"/>
      <c r="AI147" s="98"/>
      <c r="AJ147" s="98"/>
      <c r="AK147" s="98"/>
      <c r="AL147" s="98"/>
      <c r="AM147" s="98"/>
      <c r="AN147" s="98"/>
    </row>
    <row r="148" spans="15:40" s="97" customFormat="1" ht="24" customHeight="1">
      <c r="O148" s="98"/>
      <c r="P148" s="98"/>
      <c r="Q148" s="98"/>
      <c r="R148" s="98"/>
      <c r="S148" s="98"/>
      <c r="T148" s="98"/>
      <c r="U148" s="98"/>
      <c r="V148" s="98"/>
      <c r="W148" s="100"/>
      <c r="X148" s="98"/>
      <c r="Y148" s="98"/>
      <c r="Z148" s="98"/>
      <c r="AA148" s="98"/>
      <c r="AB148" s="98"/>
      <c r="AC148" s="98"/>
      <c r="AD148" s="98"/>
      <c r="AE148" s="98"/>
      <c r="AF148" s="98"/>
      <c r="AG148" s="98"/>
      <c r="AH148" s="98"/>
      <c r="AI148" s="98"/>
      <c r="AJ148" s="98"/>
      <c r="AK148" s="98"/>
      <c r="AL148" s="98"/>
      <c r="AM148" s="98"/>
      <c r="AN148" s="98"/>
    </row>
    <row r="149" spans="15:40" s="97" customFormat="1" ht="24" customHeight="1">
      <c r="O149" s="98"/>
      <c r="P149" s="98"/>
      <c r="Q149" s="98"/>
      <c r="R149" s="98"/>
      <c r="S149" s="98"/>
      <c r="T149" s="98"/>
      <c r="U149" s="98"/>
      <c r="V149" s="98"/>
      <c r="W149" s="100"/>
      <c r="X149" s="98"/>
      <c r="Y149" s="98"/>
      <c r="Z149" s="98"/>
      <c r="AA149" s="98"/>
      <c r="AB149" s="98"/>
      <c r="AC149" s="98"/>
      <c r="AD149" s="98"/>
      <c r="AE149" s="98"/>
      <c r="AF149" s="98"/>
      <c r="AG149" s="98"/>
      <c r="AH149" s="98"/>
      <c r="AI149" s="98"/>
      <c r="AJ149" s="98"/>
      <c r="AK149" s="98"/>
      <c r="AL149" s="98"/>
      <c r="AM149" s="98"/>
      <c r="AN149" s="98"/>
    </row>
    <row r="150" spans="15:40" s="97" customFormat="1" ht="24" customHeight="1">
      <c r="O150" s="98"/>
      <c r="P150" s="98"/>
      <c r="Q150" s="98"/>
      <c r="R150" s="98"/>
      <c r="S150" s="98"/>
      <c r="T150" s="98"/>
      <c r="U150" s="98"/>
      <c r="V150" s="98"/>
      <c r="W150" s="100"/>
      <c r="X150" s="98"/>
      <c r="Y150" s="98"/>
      <c r="Z150" s="98"/>
      <c r="AA150" s="98"/>
      <c r="AB150" s="98"/>
      <c r="AC150" s="98"/>
      <c r="AD150" s="98"/>
      <c r="AE150" s="98"/>
      <c r="AF150" s="98"/>
      <c r="AG150" s="98"/>
      <c r="AH150" s="98"/>
      <c r="AI150" s="98"/>
      <c r="AJ150" s="98"/>
      <c r="AK150" s="98"/>
      <c r="AL150" s="98"/>
      <c r="AM150" s="98"/>
      <c r="AN150" s="98"/>
    </row>
    <row r="151" spans="15:40" s="97" customFormat="1" ht="24" customHeight="1">
      <c r="O151" s="98"/>
      <c r="P151" s="98"/>
      <c r="Q151" s="98"/>
      <c r="R151" s="98"/>
      <c r="S151" s="98"/>
      <c r="T151" s="98"/>
      <c r="U151" s="98"/>
      <c r="V151" s="98"/>
      <c r="W151" s="100"/>
      <c r="X151" s="98"/>
      <c r="Y151" s="98"/>
      <c r="Z151" s="98"/>
      <c r="AA151" s="98"/>
      <c r="AB151" s="98"/>
      <c r="AC151" s="98"/>
      <c r="AD151" s="98"/>
      <c r="AE151" s="98"/>
      <c r="AF151" s="98"/>
      <c r="AG151" s="98"/>
      <c r="AH151" s="98"/>
      <c r="AI151" s="98"/>
      <c r="AJ151" s="98"/>
      <c r="AK151" s="98"/>
      <c r="AL151" s="98"/>
      <c r="AM151" s="98"/>
      <c r="AN151" s="98"/>
    </row>
    <row r="152" spans="15:40" s="97" customFormat="1" ht="24" customHeight="1">
      <c r="O152" s="98"/>
      <c r="P152" s="98"/>
      <c r="Q152" s="98"/>
      <c r="R152" s="98"/>
      <c r="S152" s="98"/>
      <c r="T152" s="98"/>
      <c r="U152" s="98"/>
      <c r="V152" s="98"/>
      <c r="W152" s="100"/>
      <c r="X152" s="98"/>
      <c r="Y152" s="98"/>
      <c r="Z152" s="98"/>
      <c r="AA152" s="98"/>
      <c r="AB152" s="98"/>
      <c r="AC152" s="98"/>
      <c r="AD152" s="98"/>
      <c r="AE152" s="98"/>
      <c r="AF152" s="98"/>
      <c r="AG152" s="98"/>
      <c r="AH152" s="98"/>
      <c r="AI152" s="98"/>
      <c r="AJ152" s="98"/>
      <c r="AK152" s="98"/>
      <c r="AL152" s="98"/>
      <c r="AM152" s="98"/>
      <c r="AN152" s="98"/>
    </row>
    <row r="153" spans="15:40" s="97" customFormat="1" ht="24" customHeight="1">
      <c r="O153" s="98"/>
      <c r="P153" s="98"/>
      <c r="Q153" s="98"/>
      <c r="R153" s="98"/>
      <c r="S153" s="98"/>
      <c r="T153" s="98"/>
      <c r="U153" s="98"/>
      <c r="V153" s="98"/>
      <c r="W153" s="100"/>
      <c r="X153" s="98"/>
      <c r="Y153" s="98"/>
      <c r="Z153" s="98"/>
      <c r="AA153" s="98"/>
      <c r="AB153" s="98"/>
      <c r="AC153" s="98"/>
      <c r="AD153" s="98"/>
      <c r="AE153" s="98"/>
      <c r="AF153" s="98"/>
      <c r="AG153" s="98"/>
      <c r="AH153" s="98"/>
      <c r="AI153" s="98"/>
      <c r="AJ153" s="98"/>
      <c r="AK153" s="98"/>
      <c r="AL153" s="98"/>
      <c r="AM153" s="98"/>
      <c r="AN153" s="98"/>
    </row>
    <row r="154" spans="15:40" s="97" customFormat="1" ht="24" customHeight="1">
      <c r="O154" s="98"/>
      <c r="P154" s="98"/>
      <c r="Q154" s="98"/>
      <c r="R154" s="98"/>
      <c r="S154" s="98"/>
      <c r="T154" s="98"/>
      <c r="U154" s="98"/>
      <c r="V154" s="98"/>
      <c r="W154" s="100"/>
      <c r="X154" s="98"/>
      <c r="Y154" s="98"/>
      <c r="Z154" s="98"/>
      <c r="AA154" s="98"/>
      <c r="AB154" s="98"/>
      <c r="AC154" s="98"/>
      <c r="AD154" s="98"/>
      <c r="AE154" s="98"/>
      <c r="AF154" s="98"/>
      <c r="AG154" s="98"/>
      <c r="AH154" s="98"/>
      <c r="AI154" s="98"/>
      <c r="AJ154" s="98"/>
      <c r="AK154" s="98"/>
      <c r="AL154" s="98"/>
      <c r="AM154" s="98"/>
      <c r="AN154" s="98"/>
    </row>
    <row r="155" spans="15:40" s="97" customFormat="1" ht="24" customHeight="1">
      <c r="O155" s="98"/>
      <c r="P155" s="98"/>
      <c r="Q155" s="98"/>
      <c r="R155" s="98"/>
      <c r="S155" s="98"/>
      <c r="T155" s="98"/>
      <c r="U155" s="98"/>
      <c r="V155" s="98"/>
      <c r="W155" s="100"/>
      <c r="X155" s="98"/>
      <c r="Y155" s="98"/>
      <c r="Z155" s="98"/>
      <c r="AA155" s="98"/>
      <c r="AB155" s="98"/>
      <c r="AC155" s="98"/>
      <c r="AD155" s="98"/>
      <c r="AE155" s="98"/>
      <c r="AF155" s="98"/>
      <c r="AG155" s="98"/>
      <c r="AH155" s="98"/>
      <c r="AI155" s="98"/>
      <c r="AJ155" s="98"/>
      <c r="AK155" s="98"/>
      <c r="AL155" s="98"/>
      <c r="AM155" s="98"/>
      <c r="AN155" s="98"/>
    </row>
    <row r="156" spans="15:40" s="97" customFormat="1" ht="24" customHeight="1">
      <c r="O156" s="98"/>
      <c r="P156" s="98"/>
      <c r="Q156" s="98"/>
      <c r="R156" s="98"/>
      <c r="S156" s="98"/>
      <c r="T156" s="98"/>
      <c r="U156" s="98"/>
      <c r="V156" s="98"/>
      <c r="W156" s="100"/>
      <c r="X156" s="98"/>
      <c r="Y156" s="98"/>
      <c r="Z156" s="98"/>
      <c r="AA156" s="98"/>
      <c r="AB156" s="98"/>
      <c r="AC156" s="98"/>
      <c r="AD156" s="98"/>
      <c r="AE156" s="98"/>
      <c r="AF156" s="98"/>
      <c r="AG156" s="98"/>
      <c r="AH156" s="98"/>
      <c r="AI156" s="98"/>
      <c r="AJ156" s="98"/>
      <c r="AK156" s="98"/>
      <c r="AL156" s="98"/>
      <c r="AM156" s="98"/>
      <c r="AN156" s="98"/>
    </row>
    <row r="157" spans="15:40" s="97" customFormat="1" ht="24" customHeight="1">
      <c r="O157" s="98"/>
      <c r="P157" s="98"/>
      <c r="Q157" s="98"/>
      <c r="R157" s="98"/>
      <c r="S157" s="98"/>
      <c r="T157" s="98"/>
      <c r="U157" s="98"/>
      <c r="V157" s="98"/>
      <c r="W157" s="100"/>
      <c r="X157" s="98"/>
      <c r="Y157" s="98"/>
      <c r="Z157" s="98"/>
      <c r="AA157" s="98"/>
      <c r="AB157" s="98"/>
      <c r="AC157" s="98"/>
      <c r="AD157" s="98"/>
      <c r="AE157" s="98"/>
      <c r="AF157" s="98"/>
      <c r="AG157" s="98"/>
      <c r="AH157" s="98"/>
      <c r="AI157" s="98"/>
      <c r="AJ157" s="98"/>
      <c r="AK157" s="98"/>
      <c r="AL157" s="98"/>
      <c r="AM157" s="98"/>
      <c r="AN157" s="98"/>
    </row>
    <row r="158" spans="15:40" s="97" customFormat="1" ht="24" customHeight="1">
      <c r="O158" s="98"/>
      <c r="P158" s="98"/>
      <c r="Q158" s="98"/>
      <c r="R158" s="98"/>
      <c r="S158" s="98"/>
      <c r="T158" s="98"/>
      <c r="U158" s="98"/>
      <c r="V158" s="98"/>
      <c r="W158" s="100"/>
      <c r="X158" s="98"/>
      <c r="Y158" s="98"/>
      <c r="Z158" s="98"/>
      <c r="AA158" s="98"/>
      <c r="AB158" s="98"/>
      <c r="AC158" s="98"/>
      <c r="AD158" s="98"/>
      <c r="AE158" s="98"/>
      <c r="AF158" s="98"/>
      <c r="AG158" s="98"/>
      <c r="AH158" s="98"/>
      <c r="AI158" s="98"/>
      <c r="AJ158" s="98"/>
      <c r="AK158" s="98"/>
      <c r="AL158" s="98"/>
      <c r="AM158" s="98"/>
      <c r="AN158" s="98"/>
    </row>
    <row r="159" spans="15:40" s="97" customFormat="1" ht="24" customHeight="1">
      <c r="O159" s="98"/>
      <c r="P159" s="98"/>
      <c r="Q159" s="98"/>
      <c r="R159" s="98"/>
      <c r="S159" s="98"/>
      <c r="T159" s="98"/>
      <c r="U159" s="98"/>
      <c r="V159" s="98"/>
      <c r="W159" s="100"/>
      <c r="X159" s="98"/>
      <c r="Y159" s="98"/>
      <c r="Z159" s="98"/>
      <c r="AA159" s="98"/>
      <c r="AB159" s="98"/>
      <c r="AC159" s="98"/>
      <c r="AD159" s="98"/>
      <c r="AE159" s="98"/>
      <c r="AF159" s="98"/>
      <c r="AG159" s="98"/>
      <c r="AH159" s="98"/>
      <c r="AI159" s="98"/>
      <c r="AJ159" s="98"/>
      <c r="AK159" s="98"/>
      <c r="AL159" s="98"/>
      <c r="AM159" s="98"/>
      <c r="AN159" s="98"/>
    </row>
    <row r="160" spans="15:40" s="97" customFormat="1" ht="24" customHeight="1">
      <c r="O160" s="98"/>
      <c r="P160" s="98"/>
      <c r="Q160" s="98"/>
      <c r="R160" s="98"/>
      <c r="S160" s="98"/>
      <c r="T160" s="98"/>
      <c r="U160" s="98"/>
      <c r="V160" s="98"/>
      <c r="W160" s="100"/>
      <c r="X160" s="98"/>
      <c r="Y160" s="98"/>
      <c r="Z160" s="98"/>
      <c r="AA160" s="98"/>
      <c r="AB160" s="98"/>
      <c r="AC160" s="98"/>
      <c r="AD160" s="98"/>
      <c r="AE160" s="98"/>
      <c r="AF160" s="98"/>
      <c r="AG160" s="98"/>
      <c r="AH160" s="98"/>
      <c r="AI160" s="98"/>
      <c r="AJ160" s="98"/>
      <c r="AK160" s="98"/>
      <c r="AL160" s="98"/>
      <c r="AM160" s="98"/>
      <c r="AN160" s="98"/>
    </row>
    <row r="161" spans="15:40" s="97" customFormat="1" ht="32.5">
      <c r="O161" s="98"/>
      <c r="P161" s="98"/>
      <c r="Q161" s="98"/>
      <c r="R161" s="98"/>
      <c r="S161" s="98"/>
      <c r="T161" s="98"/>
      <c r="U161" s="98"/>
      <c r="V161" s="98"/>
      <c r="W161" s="100"/>
      <c r="X161" s="98"/>
      <c r="Y161" s="98"/>
      <c r="Z161" s="98"/>
      <c r="AA161" s="98"/>
      <c r="AB161" s="98"/>
      <c r="AC161" s="98"/>
      <c r="AD161" s="98"/>
      <c r="AE161" s="98"/>
      <c r="AF161" s="98"/>
      <c r="AG161" s="98"/>
      <c r="AH161" s="98"/>
      <c r="AI161" s="98"/>
      <c r="AJ161" s="98"/>
      <c r="AK161" s="98"/>
      <c r="AL161" s="98"/>
      <c r="AM161" s="98"/>
      <c r="AN161" s="98"/>
    </row>
    <row r="162" spans="15:40" s="97" customFormat="1" ht="32.5">
      <c r="O162" s="98"/>
      <c r="P162" s="98"/>
      <c r="Q162" s="98"/>
      <c r="R162" s="98"/>
      <c r="S162" s="98"/>
      <c r="T162" s="98"/>
      <c r="U162" s="98"/>
      <c r="V162" s="98"/>
      <c r="W162" s="100"/>
      <c r="X162" s="98"/>
      <c r="Y162" s="98"/>
      <c r="Z162" s="98"/>
      <c r="AA162" s="98"/>
      <c r="AB162" s="98"/>
      <c r="AC162" s="98"/>
      <c r="AD162" s="98"/>
      <c r="AE162" s="98"/>
      <c r="AF162" s="98"/>
      <c r="AG162" s="98"/>
      <c r="AH162" s="98"/>
      <c r="AI162" s="98"/>
      <c r="AJ162" s="98"/>
      <c r="AK162" s="98"/>
      <c r="AL162" s="98"/>
      <c r="AM162" s="98"/>
      <c r="AN162" s="98"/>
    </row>
    <row r="163" spans="15:40" s="97" customFormat="1" ht="32.5">
      <c r="O163" s="98"/>
      <c r="P163" s="98"/>
      <c r="Q163" s="98"/>
      <c r="R163" s="98"/>
      <c r="S163" s="98"/>
      <c r="T163" s="98"/>
      <c r="U163" s="98"/>
      <c r="V163" s="98"/>
      <c r="W163" s="100"/>
      <c r="X163" s="98"/>
      <c r="Y163" s="98"/>
      <c r="Z163" s="98"/>
      <c r="AA163" s="98"/>
      <c r="AB163" s="98"/>
      <c r="AC163" s="98"/>
      <c r="AD163" s="98"/>
      <c r="AE163" s="98"/>
      <c r="AF163" s="98"/>
      <c r="AG163" s="98"/>
      <c r="AH163" s="98"/>
      <c r="AI163" s="98"/>
      <c r="AJ163" s="98"/>
      <c r="AK163" s="98"/>
      <c r="AL163" s="98"/>
      <c r="AM163" s="98"/>
      <c r="AN163" s="98"/>
    </row>
    <row r="164" spans="15:40" s="97" customFormat="1" ht="32.5">
      <c r="O164" s="98"/>
      <c r="P164" s="98"/>
      <c r="Q164" s="98"/>
      <c r="R164" s="98"/>
      <c r="S164" s="98"/>
      <c r="T164" s="98"/>
      <c r="U164" s="98"/>
      <c r="V164" s="98"/>
      <c r="W164" s="100"/>
      <c r="X164" s="98"/>
      <c r="Y164" s="98"/>
      <c r="Z164" s="98"/>
      <c r="AA164" s="98"/>
      <c r="AB164" s="98"/>
      <c r="AC164" s="98"/>
      <c r="AD164" s="98"/>
      <c r="AE164" s="98"/>
      <c r="AF164" s="98"/>
      <c r="AG164" s="98"/>
      <c r="AH164" s="98"/>
      <c r="AI164" s="98"/>
      <c r="AJ164" s="98"/>
      <c r="AK164" s="98"/>
      <c r="AL164" s="98"/>
      <c r="AM164" s="98"/>
      <c r="AN164" s="98"/>
    </row>
    <row r="165" spans="15:40" s="97" customFormat="1" ht="32.5">
      <c r="O165" s="98"/>
      <c r="P165" s="98"/>
      <c r="Q165" s="98"/>
      <c r="R165" s="98"/>
      <c r="S165" s="98"/>
      <c r="T165" s="98"/>
      <c r="U165" s="98"/>
      <c r="V165" s="98"/>
      <c r="W165" s="100"/>
      <c r="X165" s="98"/>
      <c r="Y165" s="98"/>
      <c r="Z165" s="98"/>
      <c r="AA165" s="98"/>
      <c r="AB165" s="98"/>
      <c r="AC165" s="98"/>
      <c r="AD165" s="98"/>
      <c r="AE165" s="98"/>
      <c r="AF165" s="98"/>
      <c r="AG165" s="98"/>
      <c r="AH165" s="98"/>
      <c r="AI165" s="98"/>
      <c r="AJ165" s="98"/>
      <c r="AK165" s="98"/>
      <c r="AL165" s="98"/>
      <c r="AM165" s="98"/>
      <c r="AN165" s="98"/>
    </row>
    <row r="166" spans="15:40" s="97" customFormat="1" ht="32.5">
      <c r="O166" s="98"/>
      <c r="P166" s="98"/>
      <c r="Q166" s="98"/>
      <c r="R166" s="98"/>
      <c r="S166" s="98"/>
      <c r="T166" s="98"/>
      <c r="U166" s="98"/>
      <c r="V166" s="98"/>
      <c r="W166" s="100"/>
      <c r="X166" s="98"/>
      <c r="Y166" s="98"/>
      <c r="Z166" s="98"/>
      <c r="AA166" s="98"/>
      <c r="AB166" s="98"/>
      <c r="AC166" s="98"/>
      <c r="AD166" s="98"/>
      <c r="AE166" s="98"/>
      <c r="AF166" s="98"/>
      <c r="AG166" s="98"/>
      <c r="AH166" s="98"/>
      <c r="AI166" s="98"/>
      <c r="AJ166" s="98"/>
      <c r="AK166" s="98"/>
      <c r="AL166" s="98"/>
      <c r="AM166" s="98"/>
      <c r="AN166" s="98"/>
    </row>
    <row r="167" spans="15:40" s="97" customFormat="1" ht="32.5">
      <c r="O167" s="98"/>
      <c r="P167" s="98"/>
      <c r="Q167" s="98"/>
      <c r="R167" s="98"/>
      <c r="S167" s="98"/>
      <c r="T167" s="98"/>
      <c r="U167" s="98"/>
      <c r="V167" s="98"/>
      <c r="W167" s="100"/>
      <c r="X167" s="98"/>
      <c r="Y167" s="98"/>
      <c r="Z167" s="98"/>
      <c r="AA167" s="98"/>
      <c r="AB167" s="98"/>
      <c r="AC167" s="98"/>
      <c r="AD167" s="98"/>
      <c r="AE167" s="98"/>
      <c r="AF167" s="98"/>
      <c r="AG167" s="98"/>
      <c r="AH167" s="98"/>
      <c r="AI167" s="98"/>
      <c r="AJ167" s="98"/>
      <c r="AK167" s="98"/>
      <c r="AL167" s="98"/>
      <c r="AM167" s="98"/>
      <c r="AN167" s="98"/>
    </row>
    <row r="168" spans="15:40" s="97" customFormat="1" ht="32.5">
      <c r="O168" s="98"/>
      <c r="P168" s="98"/>
      <c r="Q168" s="98"/>
      <c r="R168" s="98"/>
      <c r="S168" s="98"/>
      <c r="T168" s="98"/>
      <c r="U168" s="98"/>
      <c r="V168" s="98"/>
      <c r="W168" s="100"/>
      <c r="X168" s="98"/>
      <c r="Y168" s="98"/>
      <c r="Z168" s="98"/>
      <c r="AA168" s="98"/>
      <c r="AB168" s="98"/>
      <c r="AC168" s="98"/>
      <c r="AD168" s="98"/>
      <c r="AE168" s="98"/>
      <c r="AF168" s="98"/>
      <c r="AG168" s="98"/>
      <c r="AH168" s="98"/>
      <c r="AI168" s="98"/>
      <c r="AJ168" s="98"/>
      <c r="AK168" s="98"/>
      <c r="AL168" s="98"/>
      <c r="AM168" s="98"/>
      <c r="AN168" s="98"/>
    </row>
    <row r="169" spans="15:40" s="97" customFormat="1" ht="32.5">
      <c r="O169" s="98"/>
      <c r="P169" s="98"/>
      <c r="Q169" s="98"/>
      <c r="R169" s="98"/>
      <c r="S169" s="98"/>
      <c r="T169" s="98"/>
      <c r="U169" s="98"/>
      <c r="V169" s="98"/>
      <c r="W169" s="100"/>
      <c r="X169" s="98"/>
      <c r="Y169" s="98"/>
      <c r="Z169" s="98"/>
      <c r="AA169" s="98"/>
      <c r="AB169" s="98"/>
      <c r="AC169" s="98"/>
      <c r="AD169" s="98"/>
      <c r="AE169" s="98"/>
      <c r="AF169" s="98"/>
      <c r="AG169" s="98"/>
      <c r="AH169" s="98"/>
      <c r="AI169" s="98"/>
      <c r="AJ169" s="98"/>
      <c r="AK169" s="98"/>
      <c r="AL169" s="98"/>
      <c r="AM169" s="98"/>
      <c r="AN169" s="98"/>
    </row>
    <row r="170" spans="15:40" s="97" customFormat="1" ht="32.5">
      <c r="O170" s="98"/>
      <c r="P170" s="98"/>
      <c r="Q170" s="98"/>
      <c r="R170" s="98"/>
      <c r="S170" s="98"/>
      <c r="T170" s="98"/>
      <c r="U170" s="98"/>
      <c r="V170" s="98"/>
      <c r="W170" s="100"/>
      <c r="X170" s="98"/>
      <c r="Y170" s="98"/>
      <c r="Z170" s="98"/>
      <c r="AA170" s="98"/>
      <c r="AB170" s="98"/>
      <c r="AC170" s="98"/>
      <c r="AD170" s="98"/>
      <c r="AE170" s="98"/>
      <c r="AF170" s="98"/>
      <c r="AG170" s="98"/>
      <c r="AH170" s="98"/>
      <c r="AI170" s="98"/>
      <c r="AJ170" s="98"/>
      <c r="AK170" s="98"/>
      <c r="AL170" s="98"/>
      <c r="AM170" s="98"/>
      <c r="AN170" s="98"/>
    </row>
    <row r="171" spans="15:40" s="97" customFormat="1" ht="32.5">
      <c r="O171" s="98"/>
      <c r="P171" s="98"/>
      <c r="Q171" s="98"/>
      <c r="R171" s="98"/>
      <c r="S171" s="98"/>
      <c r="T171" s="98"/>
      <c r="U171" s="98"/>
      <c r="V171" s="98"/>
      <c r="W171" s="100"/>
      <c r="X171" s="98"/>
      <c r="Y171" s="98"/>
      <c r="Z171" s="98"/>
      <c r="AA171" s="98"/>
      <c r="AB171" s="98"/>
      <c r="AC171" s="98"/>
      <c r="AD171" s="98"/>
      <c r="AE171" s="98"/>
      <c r="AF171" s="98"/>
      <c r="AG171" s="98"/>
      <c r="AH171" s="98"/>
      <c r="AI171" s="98"/>
      <c r="AJ171" s="98"/>
      <c r="AK171" s="98"/>
      <c r="AL171" s="98"/>
      <c r="AM171" s="98"/>
      <c r="AN171" s="98"/>
    </row>
    <row r="172" spans="15:40" s="97" customFormat="1" ht="32.5">
      <c r="O172" s="98"/>
      <c r="P172" s="98"/>
      <c r="Q172" s="98"/>
      <c r="R172" s="98"/>
      <c r="S172" s="98"/>
      <c r="T172" s="98"/>
      <c r="U172" s="98"/>
      <c r="V172" s="98"/>
      <c r="W172" s="100"/>
      <c r="X172" s="98"/>
      <c r="Y172" s="98"/>
      <c r="Z172" s="98"/>
      <c r="AA172" s="98"/>
      <c r="AB172" s="98"/>
      <c r="AC172" s="98"/>
      <c r="AD172" s="98"/>
      <c r="AE172" s="98"/>
      <c r="AF172" s="98"/>
      <c r="AG172" s="98"/>
      <c r="AH172" s="98"/>
      <c r="AI172" s="98"/>
      <c r="AJ172" s="98"/>
      <c r="AK172" s="98"/>
      <c r="AL172" s="98"/>
      <c r="AM172" s="98"/>
      <c r="AN172" s="98"/>
    </row>
    <row r="173" spans="15:40" s="97" customFormat="1" ht="32.5">
      <c r="O173" s="98"/>
      <c r="P173" s="98"/>
      <c r="Q173" s="98"/>
      <c r="R173" s="98"/>
      <c r="S173" s="98"/>
      <c r="T173" s="98"/>
      <c r="U173" s="98"/>
      <c r="V173" s="98"/>
      <c r="W173" s="100"/>
      <c r="X173" s="98"/>
      <c r="Y173" s="98"/>
      <c r="Z173" s="98"/>
      <c r="AA173" s="98"/>
      <c r="AB173" s="98"/>
      <c r="AC173" s="98"/>
      <c r="AD173" s="98"/>
      <c r="AE173" s="98"/>
      <c r="AF173" s="98"/>
      <c r="AG173" s="98"/>
      <c r="AH173" s="98"/>
      <c r="AI173" s="98"/>
      <c r="AJ173" s="98"/>
      <c r="AK173" s="98"/>
      <c r="AL173" s="98"/>
      <c r="AM173" s="98"/>
      <c r="AN173" s="98"/>
    </row>
    <row r="174" spans="15:40" s="97" customFormat="1" ht="32.5">
      <c r="O174" s="98"/>
      <c r="P174" s="98"/>
      <c r="Q174" s="98"/>
      <c r="R174" s="98"/>
      <c r="S174" s="98"/>
      <c r="T174" s="98"/>
      <c r="U174" s="98"/>
      <c r="V174" s="98"/>
      <c r="W174" s="100"/>
      <c r="X174" s="98"/>
      <c r="Y174" s="98"/>
      <c r="Z174" s="98"/>
      <c r="AA174" s="98"/>
      <c r="AB174" s="98"/>
      <c r="AC174" s="98"/>
      <c r="AD174" s="98"/>
      <c r="AE174" s="98"/>
      <c r="AF174" s="98"/>
      <c r="AG174" s="98"/>
      <c r="AH174" s="98"/>
      <c r="AI174" s="98"/>
      <c r="AJ174" s="98"/>
      <c r="AK174" s="98"/>
      <c r="AL174" s="98"/>
      <c r="AM174" s="98"/>
      <c r="AN174" s="98"/>
    </row>
    <row r="175" spans="15:40" s="97" customFormat="1" ht="32.5">
      <c r="O175" s="98"/>
      <c r="P175" s="98"/>
      <c r="Q175" s="98"/>
      <c r="R175" s="98"/>
      <c r="S175" s="98"/>
      <c r="T175" s="98"/>
      <c r="U175" s="98"/>
      <c r="V175" s="98"/>
      <c r="W175" s="100"/>
      <c r="X175" s="98"/>
      <c r="Y175" s="98"/>
      <c r="Z175" s="98"/>
      <c r="AA175" s="98"/>
      <c r="AB175" s="98"/>
      <c r="AC175" s="98"/>
      <c r="AD175" s="98"/>
      <c r="AE175" s="98"/>
      <c r="AF175" s="98"/>
      <c r="AG175" s="98"/>
      <c r="AH175" s="98"/>
      <c r="AI175" s="98"/>
      <c r="AJ175" s="98"/>
      <c r="AK175" s="98"/>
      <c r="AL175" s="98"/>
      <c r="AM175" s="98"/>
      <c r="AN175" s="98"/>
    </row>
    <row r="176" spans="15:40" s="97" customFormat="1" ht="32.5">
      <c r="O176" s="98"/>
      <c r="P176" s="98"/>
      <c r="Q176" s="98"/>
      <c r="R176" s="98"/>
      <c r="S176" s="98"/>
      <c r="T176" s="98"/>
      <c r="U176" s="98"/>
      <c r="V176" s="98"/>
      <c r="W176" s="100"/>
      <c r="X176" s="98"/>
      <c r="Y176" s="98"/>
      <c r="Z176" s="98"/>
      <c r="AA176" s="98"/>
      <c r="AB176" s="98"/>
      <c r="AC176" s="98"/>
      <c r="AD176" s="98"/>
      <c r="AE176" s="98"/>
      <c r="AF176" s="98"/>
      <c r="AG176" s="98"/>
      <c r="AH176" s="98"/>
      <c r="AI176" s="98"/>
      <c r="AJ176" s="98"/>
      <c r="AK176" s="98"/>
      <c r="AL176" s="98"/>
      <c r="AM176" s="98"/>
      <c r="AN176" s="98"/>
    </row>
    <row r="177" spans="15:40" s="97" customFormat="1" ht="32.5">
      <c r="O177" s="98"/>
      <c r="P177" s="98"/>
      <c r="Q177" s="98"/>
      <c r="R177" s="98"/>
      <c r="S177" s="98"/>
      <c r="T177" s="98"/>
      <c r="U177" s="98"/>
      <c r="V177" s="98"/>
      <c r="W177" s="100"/>
      <c r="X177" s="98"/>
      <c r="Y177" s="98"/>
      <c r="Z177" s="98"/>
      <c r="AA177" s="98"/>
      <c r="AB177" s="98"/>
      <c r="AC177" s="98"/>
      <c r="AD177" s="98"/>
      <c r="AE177" s="98"/>
      <c r="AF177" s="98"/>
      <c r="AG177" s="98"/>
      <c r="AH177" s="98"/>
      <c r="AI177" s="98"/>
      <c r="AJ177" s="98"/>
      <c r="AK177" s="98"/>
      <c r="AL177" s="98"/>
      <c r="AM177" s="98"/>
      <c r="AN177" s="98"/>
    </row>
    <row r="178" spans="15:40" s="97" customFormat="1" ht="32.5">
      <c r="O178" s="98"/>
      <c r="P178" s="98"/>
      <c r="Q178" s="98"/>
      <c r="R178" s="98"/>
      <c r="S178" s="98"/>
      <c r="T178" s="98"/>
      <c r="U178" s="98"/>
      <c r="V178" s="98"/>
      <c r="W178" s="100"/>
      <c r="X178" s="98"/>
      <c r="Y178" s="98"/>
      <c r="Z178" s="98"/>
      <c r="AA178" s="98"/>
      <c r="AB178" s="98"/>
      <c r="AC178" s="98"/>
      <c r="AD178" s="98"/>
      <c r="AE178" s="98"/>
      <c r="AF178" s="98"/>
      <c r="AG178" s="98"/>
      <c r="AH178" s="98"/>
      <c r="AI178" s="98"/>
      <c r="AJ178" s="98"/>
      <c r="AK178" s="98"/>
      <c r="AL178" s="98"/>
      <c r="AM178" s="98"/>
      <c r="AN178" s="98"/>
    </row>
    <row r="179" spans="15:40" s="97" customFormat="1" ht="32.5">
      <c r="O179" s="98"/>
      <c r="P179" s="98"/>
      <c r="Q179" s="98"/>
      <c r="R179" s="98"/>
      <c r="S179" s="98"/>
      <c r="T179" s="98"/>
      <c r="U179" s="98"/>
      <c r="V179" s="98"/>
      <c r="W179" s="100"/>
      <c r="X179" s="98"/>
      <c r="Y179" s="98"/>
      <c r="Z179" s="98"/>
      <c r="AA179" s="98"/>
      <c r="AB179" s="98"/>
      <c r="AC179" s="98"/>
      <c r="AD179" s="98"/>
      <c r="AE179" s="98"/>
      <c r="AF179" s="98"/>
      <c r="AG179" s="98"/>
      <c r="AH179" s="98"/>
      <c r="AI179" s="98"/>
      <c r="AJ179" s="98"/>
      <c r="AK179" s="98"/>
      <c r="AL179" s="98"/>
      <c r="AM179" s="98"/>
      <c r="AN179" s="98"/>
    </row>
    <row r="180" spans="15:40" s="97" customFormat="1" ht="32.5">
      <c r="O180" s="98"/>
      <c r="P180" s="98"/>
      <c r="Q180" s="98"/>
      <c r="R180" s="98"/>
      <c r="S180" s="98"/>
      <c r="T180" s="98"/>
      <c r="U180" s="98"/>
      <c r="V180" s="98"/>
      <c r="W180" s="100"/>
      <c r="X180" s="98"/>
      <c r="Y180" s="98"/>
      <c r="Z180" s="98"/>
      <c r="AA180" s="98"/>
      <c r="AB180" s="98"/>
      <c r="AC180" s="98"/>
      <c r="AD180" s="98"/>
      <c r="AE180" s="98"/>
      <c r="AF180" s="98"/>
      <c r="AG180" s="98"/>
      <c r="AH180" s="98"/>
      <c r="AI180" s="98"/>
      <c r="AJ180" s="98"/>
      <c r="AK180" s="98"/>
      <c r="AL180" s="98"/>
      <c r="AM180" s="98"/>
      <c r="AN180" s="98"/>
    </row>
    <row r="181" spans="15:40" s="97" customFormat="1" ht="32.5">
      <c r="O181" s="98"/>
      <c r="P181" s="98"/>
      <c r="Q181" s="98"/>
      <c r="R181" s="98"/>
      <c r="S181" s="98"/>
      <c r="T181" s="98"/>
      <c r="U181" s="98"/>
      <c r="V181" s="98"/>
      <c r="W181" s="100"/>
      <c r="X181" s="98"/>
      <c r="Y181" s="98"/>
      <c r="Z181" s="98"/>
      <c r="AA181" s="98"/>
      <c r="AB181" s="98"/>
      <c r="AC181" s="98"/>
      <c r="AD181" s="98"/>
      <c r="AE181" s="98"/>
      <c r="AF181" s="98"/>
      <c r="AG181" s="98"/>
      <c r="AH181" s="98"/>
      <c r="AI181" s="98"/>
      <c r="AJ181" s="98"/>
      <c r="AK181" s="98"/>
      <c r="AL181" s="98"/>
      <c r="AM181" s="98"/>
      <c r="AN181" s="98"/>
    </row>
    <row r="182" spans="15:40" s="97" customFormat="1" ht="32.5">
      <c r="O182" s="98"/>
      <c r="P182" s="98"/>
      <c r="Q182" s="98"/>
      <c r="R182" s="98"/>
      <c r="S182" s="98"/>
      <c r="T182" s="98"/>
      <c r="U182" s="98"/>
      <c r="V182" s="98"/>
      <c r="W182" s="100"/>
      <c r="X182" s="98"/>
      <c r="Y182" s="98"/>
      <c r="Z182" s="98"/>
      <c r="AA182" s="98"/>
      <c r="AB182" s="98"/>
      <c r="AC182" s="98"/>
      <c r="AD182" s="98"/>
      <c r="AE182" s="98"/>
      <c r="AF182" s="98"/>
      <c r="AG182" s="98"/>
      <c r="AH182" s="98"/>
      <c r="AI182" s="98"/>
      <c r="AJ182" s="98"/>
      <c r="AK182" s="98"/>
      <c r="AL182" s="98"/>
      <c r="AM182" s="98"/>
      <c r="AN182" s="98"/>
    </row>
    <row r="183" spans="15:40" s="97" customFormat="1" ht="32.5">
      <c r="O183" s="98"/>
      <c r="P183" s="98"/>
      <c r="Q183" s="98"/>
      <c r="R183" s="98"/>
      <c r="S183" s="98"/>
      <c r="T183" s="98"/>
      <c r="U183" s="98"/>
      <c r="V183" s="98"/>
      <c r="W183" s="100"/>
      <c r="X183" s="98"/>
      <c r="Y183" s="98"/>
      <c r="Z183" s="98"/>
      <c r="AA183" s="98"/>
      <c r="AB183" s="98"/>
      <c r="AC183" s="98"/>
      <c r="AD183" s="98"/>
      <c r="AE183" s="98"/>
      <c r="AF183" s="98"/>
      <c r="AG183" s="98"/>
      <c r="AH183" s="98"/>
      <c r="AI183" s="98"/>
      <c r="AJ183" s="98"/>
      <c r="AK183" s="98"/>
      <c r="AL183" s="98"/>
      <c r="AM183" s="98"/>
      <c r="AN183" s="98"/>
    </row>
    <row r="184" spans="15:40" s="97" customFormat="1" ht="32.5">
      <c r="O184" s="98"/>
      <c r="P184" s="98"/>
      <c r="Q184" s="98"/>
      <c r="R184" s="98"/>
      <c r="S184" s="98"/>
      <c r="T184" s="98"/>
      <c r="U184" s="98"/>
      <c r="V184" s="98"/>
      <c r="W184" s="100"/>
      <c r="X184" s="98"/>
      <c r="Y184" s="98"/>
      <c r="Z184" s="98"/>
      <c r="AA184" s="98"/>
      <c r="AB184" s="98"/>
      <c r="AC184" s="98"/>
      <c r="AD184" s="98"/>
      <c r="AE184" s="98"/>
      <c r="AF184" s="98"/>
      <c r="AG184" s="98"/>
      <c r="AH184" s="98"/>
      <c r="AI184" s="98"/>
      <c r="AJ184" s="98"/>
      <c r="AK184" s="98"/>
      <c r="AL184" s="98"/>
      <c r="AM184" s="98"/>
      <c r="AN184" s="98"/>
    </row>
    <row r="185" spans="15:40" s="97" customFormat="1" ht="32.5">
      <c r="O185" s="98"/>
      <c r="P185" s="98"/>
      <c r="Q185" s="98"/>
      <c r="R185" s="98"/>
      <c r="S185" s="98"/>
      <c r="T185" s="98"/>
      <c r="U185" s="98"/>
      <c r="V185" s="98"/>
      <c r="W185" s="100"/>
      <c r="X185" s="98"/>
      <c r="Y185" s="98"/>
      <c r="Z185" s="98"/>
      <c r="AA185" s="98"/>
      <c r="AB185" s="98"/>
      <c r="AC185" s="98"/>
      <c r="AD185" s="98"/>
      <c r="AE185" s="98"/>
      <c r="AF185" s="98"/>
      <c r="AG185" s="98"/>
      <c r="AH185" s="98"/>
      <c r="AI185" s="98"/>
      <c r="AJ185" s="98"/>
      <c r="AK185" s="98"/>
      <c r="AL185" s="98"/>
      <c r="AM185" s="98"/>
      <c r="AN185" s="98"/>
    </row>
    <row r="186" spans="15:40" s="97" customFormat="1" ht="32.5">
      <c r="O186" s="98"/>
      <c r="P186" s="98"/>
      <c r="Q186" s="98"/>
      <c r="R186" s="98"/>
      <c r="S186" s="98"/>
      <c r="T186" s="98"/>
      <c r="U186" s="98"/>
      <c r="V186" s="98"/>
      <c r="W186" s="100"/>
      <c r="X186" s="98"/>
      <c r="Y186" s="98"/>
      <c r="Z186" s="98"/>
      <c r="AA186" s="98"/>
      <c r="AB186" s="98"/>
      <c r="AC186" s="98"/>
      <c r="AD186" s="98"/>
      <c r="AE186" s="98"/>
      <c r="AF186" s="98"/>
      <c r="AG186" s="98"/>
      <c r="AH186" s="98"/>
      <c r="AI186" s="98"/>
      <c r="AJ186" s="98"/>
      <c r="AK186" s="98"/>
      <c r="AL186" s="98"/>
      <c r="AM186" s="98"/>
      <c r="AN186" s="98"/>
    </row>
    <row r="187" spans="15:40" s="97" customFormat="1" ht="32.5">
      <c r="O187" s="98"/>
      <c r="P187" s="98"/>
      <c r="Q187" s="98"/>
      <c r="R187" s="98"/>
      <c r="S187" s="98"/>
      <c r="T187" s="98"/>
      <c r="U187" s="98"/>
      <c r="V187" s="98"/>
      <c r="W187" s="100"/>
      <c r="X187" s="98"/>
      <c r="Y187" s="98"/>
      <c r="Z187" s="98"/>
      <c r="AA187" s="98"/>
      <c r="AB187" s="98"/>
      <c r="AC187" s="98"/>
      <c r="AD187" s="98"/>
      <c r="AE187" s="98"/>
      <c r="AF187" s="98"/>
      <c r="AG187" s="98"/>
      <c r="AH187" s="98"/>
      <c r="AI187" s="98"/>
      <c r="AJ187" s="98"/>
      <c r="AK187" s="98"/>
      <c r="AL187" s="98"/>
      <c r="AM187" s="98"/>
      <c r="AN187" s="98"/>
    </row>
    <row r="188" spans="15:40" s="97" customFormat="1" ht="32.5">
      <c r="O188" s="98"/>
      <c r="P188" s="98"/>
      <c r="Q188" s="98"/>
      <c r="R188" s="98"/>
      <c r="S188" s="98"/>
      <c r="T188" s="98"/>
      <c r="U188" s="98"/>
      <c r="V188" s="98"/>
      <c r="W188" s="100"/>
      <c r="X188" s="98"/>
      <c r="Y188" s="98"/>
      <c r="Z188" s="98"/>
      <c r="AA188" s="98"/>
      <c r="AB188" s="98"/>
      <c r="AC188" s="98"/>
      <c r="AD188" s="98"/>
      <c r="AE188" s="98"/>
      <c r="AF188" s="98"/>
      <c r="AG188" s="98"/>
      <c r="AH188" s="98"/>
      <c r="AI188" s="98"/>
      <c r="AJ188" s="98"/>
      <c r="AK188" s="98"/>
      <c r="AL188" s="98"/>
      <c r="AM188" s="98"/>
      <c r="AN188" s="98"/>
    </row>
    <row r="189" spans="15:40" s="97" customFormat="1" ht="32.5">
      <c r="O189" s="98"/>
      <c r="P189" s="98"/>
      <c r="Q189" s="98"/>
      <c r="R189" s="98"/>
      <c r="S189" s="98"/>
      <c r="T189" s="98"/>
      <c r="U189" s="98"/>
      <c r="V189" s="98"/>
      <c r="W189" s="100"/>
      <c r="X189" s="98"/>
      <c r="Y189" s="98"/>
      <c r="Z189" s="98"/>
      <c r="AA189" s="98"/>
      <c r="AB189" s="98"/>
      <c r="AC189" s="98"/>
      <c r="AD189" s="98"/>
      <c r="AE189" s="98"/>
      <c r="AF189" s="98"/>
      <c r="AG189" s="98"/>
      <c r="AH189" s="98"/>
      <c r="AI189" s="98"/>
      <c r="AJ189" s="98"/>
      <c r="AK189" s="98"/>
      <c r="AL189" s="98"/>
      <c r="AM189" s="98"/>
      <c r="AN189" s="98"/>
    </row>
    <row r="190" spans="15:40" s="97" customFormat="1" ht="32.5">
      <c r="O190" s="98"/>
      <c r="P190" s="98"/>
      <c r="Q190" s="98"/>
      <c r="R190" s="98"/>
      <c r="S190" s="98"/>
      <c r="T190" s="98"/>
      <c r="U190" s="98"/>
      <c r="V190" s="98"/>
      <c r="W190" s="100"/>
      <c r="X190" s="98"/>
      <c r="Y190" s="98"/>
      <c r="Z190" s="98"/>
      <c r="AA190" s="98"/>
      <c r="AB190" s="98"/>
      <c r="AC190" s="98"/>
      <c r="AD190" s="98"/>
      <c r="AE190" s="98"/>
      <c r="AF190" s="98"/>
      <c r="AG190" s="98"/>
      <c r="AH190" s="98"/>
      <c r="AI190" s="98"/>
      <c r="AJ190" s="98"/>
      <c r="AK190" s="98"/>
      <c r="AL190" s="98"/>
      <c r="AM190" s="98"/>
      <c r="AN190" s="98"/>
    </row>
    <row r="191" spans="15:40" s="97" customFormat="1" ht="32.5">
      <c r="O191" s="98"/>
      <c r="P191" s="98"/>
      <c r="Q191" s="98"/>
      <c r="R191" s="98"/>
      <c r="S191" s="98"/>
      <c r="T191" s="98"/>
      <c r="U191" s="98"/>
      <c r="V191" s="98"/>
      <c r="W191" s="100"/>
      <c r="X191" s="98"/>
      <c r="Y191" s="98"/>
      <c r="Z191" s="98"/>
      <c r="AA191" s="98"/>
      <c r="AB191" s="98"/>
      <c r="AC191" s="98"/>
      <c r="AD191" s="98"/>
      <c r="AE191" s="98"/>
      <c r="AF191" s="98"/>
      <c r="AG191" s="98"/>
      <c r="AH191" s="98"/>
      <c r="AI191" s="98"/>
      <c r="AJ191" s="98"/>
      <c r="AK191" s="98"/>
      <c r="AL191" s="98"/>
      <c r="AM191" s="98"/>
      <c r="AN191" s="98"/>
    </row>
    <row r="192" spans="15:40" s="97" customFormat="1" ht="32.5">
      <c r="O192" s="98"/>
      <c r="P192" s="98"/>
      <c r="Q192" s="98"/>
      <c r="R192" s="98"/>
      <c r="S192" s="98"/>
      <c r="T192" s="98"/>
      <c r="U192" s="98"/>
      <c r="V192" s="98"/>
      <c r="W192" s="100"/>
      <c r="X192" s="98"/>
      <c r="Y192" s="98"/>
      <c r="Z192" s="98"/>
      <c r="AA192" s="98"/>
      <c r="AB192" s="98"/>
      <c r="AC192" s="98"/>
      <c r="AD192" s="98"/>
      <c r="AE192" s="98"/>
      <c r="AF192" s="98"/>
      <c r="AG192" s="98"/>
      <c r="AH192" s="98"/>
      <c r="AI192" s="98"/>
      <c r="AJ192" s="98"/>
      <c r="AK192" s="98"/>
      <c r="AL192" s="98"/>
      <c r="AM192" s="98"/>
      <c r="AN192" s="98"/>
    </row>
    <row r="193" spans="15:40" s="97" customFormat="1" ht="32.5">
      <c r="O193" s="98"/>
      <c r="P193" s="98"/>
      <c r="Q193" s="98"/>
      <c r="R193" s="98"/>
      <c r="S193" s="98"/>
      <c r="T193" s="98"/>
      <c r="U193" s="98"/>
      <c r="V193" s="98"/>
      <c r="W193" s="100"/>
      <c r="X193" s="98"/>
      <c r="Y193" s="98"/>
      <c r="Z193" s="98"/>
      <c r="AA193" s="98"/>
      <c r="AB193" s="98"/>
      <c r="AC193" s="98"/>
      <c r="AD193" s="98"/>
      <c r="AE193" s="98"/>
      <c r="AF193" s="98"/>
      <c r="AG193" s="98"/>
      <c r="AH193" s="98"/>
      <c r="AI193" s="98"/>
      <c r="AJ193" s="98"/>
      <c r="AK193" s="98"/>
      <c r="AL193" s="98"/>
      <c r="AM193" s="98"/>
      <c r="AN193" s="98"/>
    </row>
    <row r="194" spans="15:40" s="97" customFormat="1" ht="32.5">
      <c r="O194" s="98"/>
      <c r="P194" s="98"/>
      <c r="Q194" s="98"/>
      <c r="R194" s="98"/>
      <c r="S194" s="98"/>
      <c r="T194" s="98"/>
      <c r="U194" s="98"/>
      <c r="V194" s="98"/>
      <c r="W194" s="100"/>
      <c r="X194" s="98"/>
      <c r="Y194" s="98"/>
      <c r="Z194" s="98"/>
      <c r="AA194" s="98"/>
      <c r="AB194" s="98"/>
      <c r="AC194" s="98"/>
      <c r="AD194" s="98"/>
      <c r="AE194" s="98"/>
      <c r="AF194" s="98"/>
      <c r="AG194" s="98"/>
      <c r="AH194" s="98"/>
      <c r="AI194" s="98"/>
      <c r="AJ194" s="98"/>
      <c r="AK194" s="98"/>
      <c r="AL194" s="98"/>
      <c r="AM194" s="98"/>
      <c r="AN194" s="98"/>
    </row>
    <row r="195" spans="15:40" s="97" customFormat="1" ht="32.5">
      <c r="O195" s="98"/>
      <c r="P195" s="98"/>
      <c r="Q195" s="98"/>
      <c r="R195" s="98"/>
      <c r="S195" s="98"/>
      <c r="T195" s="98"/>
      <c r="U195" s="98"/>
      <c r="V195" s="98"/>
      <c r="W195" s="100"/>
      <c r="X195" s="98"/>
      <c r="Y195" s="98"/>
      <c r="Z195" s="98"/>
      <c r="AA195" s="98"/>
      <c r="AB195" s="98"/>
      <c r="AC195" s="98"/>
      <c r="AD195" s="98"/>
      <c r="AE195" s="98"/>
      <c r="AF195" s="98"/>
      <c r="AG195" s="98"/>
      <c r="AH195" s="98"/>
      <c r="AI195" s="98"/>
      <c r="AJ195" s="98"/>
      <c r="AK195" s="98"/>
      <c r="AL195" s="98"/>
      <c r="AM195" s="98"/>
      <c r="AN195" s="98"/>
    </row>
    <row r="196" spans="15:40" s="97" customFormat="1" ht="32.5">
      <c r="O196" s="98"/>
      <c r="P196" s="98"/>
      <c r="Q196" s="98"/>
      <c r="R196" s="98"/>
      <c r="S196" s="98"/>
      <c r="T196" s="98"/>
      <c r="U196" s="98"/>
      <c r="V196" s="98"/>
      <c r="W196" s="100"/>
      <c r="X196" s="98"/>
      <c r="Y196" s="98"/>
      <c r="Z196" s="98"/>
      <c r="AA196" s="98"/>
      <c r="AB196" s="98"/>
      <c r="AC196" s="98"/>
      <c r="AD196" s="98"/>
      <c r="AE196" s="98"/>
      <c r="AF196" s="98"/>
      <c r="AG196" s="98"/>
      <c r="AH196" s="98"/>
      <c r="AI196" s="98"/>
      <c r="AJ196" s="98"/>
      <c r="AK196" s="98"/>
      <c r="AL196" s="98"/>
      <c r="AM196" s="98"/>
      <c r="AN196" s="98"/>
    </row>
    <row r="197" spans="15:40" s="97" customFormat="1" ht="32.5">
      <c r="O197" s="98"/>
      <c r="P197" s="98"/>
      <c r="Q197" s="98"/>
      <c r="R197" s="98"/>
      <c r="S197" s="98"/>
      <c r="T197" s="98"/>
      <c r="U197" s="98"/>
      <c r="V197" s="98"/>
      <c r="W197" s="100"/>
      <c r="X197" s="98"/>
      <c r="Y197" s="98"/>
      <c r="Z197" s="98"/>
      <c r="AA197" s="98"/>
      <c r="AB197" s="98"/>
      <c r="AC197" s="98"/>
      <c r="AD197" s="98"/>
      <c r="AE197" s="98"/>
      <c r="AF197" s="98"/>
      <c r="AG197" s="98"/>
      <c r="AH197" s="98"/>
      <c r="AI197" s="98"/>
      <c r="AJ197" s="98"/>
      <c r="AK197" s="98"/>
      <c r="AL197" s="98"/>
      <c r="AM197" s="98"/>
      <c r="AN197" s="98"/>
    </row>
    <row r="198" spans="15:40" s="97" customFormat="1" ht="32.5">
      <c r="O198" s="98"/>
      <c r="P198" s="98"/>
      <c r="Q198" s="98"/>
      <c r="R198" s="98"/>
      <c r="S198" s="98"/>
      <c r="T198" s="98"/>
      <c r="U198" s="98"/>
      <c r="V198" s="98"/>
      <c r="W198" s="100"/>
      <c r="X198" s="98"/>
      <c r="Y198" s="98"/>
      <c r="Z198" s="98"/>
      <c r="AA198" s="98"/>
      <c r="AB198" s="98"/>
      <c r="AC198" s="98"/>
      <c r="AD198" s="98"/>
      <c r="AE198" s="98"/>
      <c r="AF198" s="98"/>
      <c r="AG198" s="98"/>
      <c r="AH198" s="98"/>
      <c r="AI198" s="98"/>
      <c r="AJ198" s="98"/>
      <c r="AK198" s="98"/>
      <c r="AL198" s="98"/>
      <c r="AM198" s="98"/>
      <c r="AN198" s="98"/>
    </row>
    <row r="199" spans="15:40" s="97" customFormat="1" ht="32.5">
      <c r="O199" s="98"/>
      <c r="P199" s="98"/>
      <c r="Q199" s="98"/>
      <c r="R199" s="98"/>
      <c r="S199" s="98"/>
      <c r="T199" s="98"/>
      <c r="U199" s="98"/>
      <c r="V199" s="98"/>
      <c r="W199" s="100"/>
      <c r="X199" s="98"/>
      <c r="Y199" s="98"/>
      <c r="Z199" s="98"/>
      <c r="AA199" s="98"/>
      <c r="AB199" s="98"/>
      <c r="AC199" s="98"/>
      <c r="AD199" s="98"/>
      <c r="AE199" s="98"/>
      <c r="AF199" s="98"/>
      <c r="AG199" s="98"/>
      <c r="AH199" s="98"/>
      <c r="AI199" s="98"/>
      <c r="AJ199" s="98"/>
      <c r="AK199" s="98"/>
      <c r="AL199" s="98"/>
      <c r="AM199" s="98"/>
      <c r="AN199" s="98"/>
    </row>
    <row r="200" spans="15:40" s="97" customFormat="1" ht="32.5">
      <c r="O200" s="98"/>
      <c r="P200" s="98"/>
      <c r="Q200" s="98"/>
      <c r="R200" s="98"/>
      <c r="S200" s="98"/>
      <c r="T200" s="98"/>
      <c r="U200" s="98"/>
      <c r="V200" s="98"/>
      <c r="W200" s="100"/>
      <c r="X200" s="98"/>
      <c r="Y200" s="98"/>
      <c r="Z200" s="98"/>
      <c r="AA200" s="98"/>
      <c r="AB200" s="98"/>
      <c r="AC200" s="98"/>
      <c r="AD200" s="98"/>
      <c r="AE200" s="98"/>
      <c r="AF200" s="98"/>
      <c r="AG200" s="98"/>
      <c r="AH200" s="98"/>
      <c r="AI200" s="98"/>
      <c r="AJ200" s="98"/>
      <c r="AK200" s="98"/>
      <c r="AL200" s="98"/>
      <c r="AM200" s="98"/>
      <c r="AN200" s="98"/>
    </row>
    <row r="201" spans="15:40" s="97" customFormat="1" ht="32.5">
      <c r="O201" s="98"/>
      <c r="P201" s="98"/>
      <c r="Q201" s="98"/>
      <c r="R201" s="98"/>
      <c r="S201" s="98"/>
      <c r="T201" s="98"/>
      <c r="U201" s="98"/>
      <c r="V201" s="98"/>
      <c r="W201" s="100"/>
      <c r="X201" s="98"/>
      <c r="Y201" s="98"/>
      <c r="Z201" s="98"/>
      <c r="AA201" s="98"/>
      <c r="AB201" s="98"/>
      <c r="AC201" s="98"/>
      <c r="AD201" s="98"/>
      <c r="AE201" s="98"/>
      <c r="AF201" s="98"/>
      <c r="AG201" s="98"/>
      <c r="AH201" s="98"/>
      <c r="AI201" s="98"/>
      <c r="AJ201" s="98"/>
      <c r="AK201" s="98"/>
      <c r="AL201" s="98"/>
      <c r="AM201" s="98"/>
      <c r="AN201" s="98"/>
    </row>
    <row r="202" spans="15:40" s="97" customFormat="1" ht="32.5">
      <c r="O202" s="98"/>
      <c r="P202" s="98"/>
      <c r="Q202" s="98"/>
      <c r="R202" s="98"/>
      <c r="S202" s="98"/>
      <c r="T202" s="98"/>
      <c r="U202" s="98"/>
      <c r="V202" s="98"/>
      <c r="W202" s="100"/>
      <c r="X202" s="98"/>
      <c r="Y202" s="98"/>
      <c r="Z202" s="98"/>
      <c r="AA202" s="98"/>
      <c r="AB202" s="98"/>
      <c r="AC202" s="98"/>
      <c r="AD202" s="98"/>
      <c r="AE202" s="98"/>
      <c r="AF202" s="98"/>
      <c r="AG202" s="98"/>
      <c r="AH202" s="98"/>
      <c r="AI202" s="98"/>
      <c r="AJ202" s="98"/>
      <c r="AK202" s="98"/>
      <c r="AL202" s="98"/>
      <c r="AM202" s="98"/>
      <c r="AN202" s="98"/>
    </row>
    <row r="203" spans="15:40" s="97" customFormat="1" ht="32.5">
      <c r="O203" s="98"/>
      <c r="P203" s="98"/>
      <c r="Q203" s="98"/>
      <c r="R203" s="98"/>
      <c r="S203" s="98"/>
      <c r="T203" s="98"/>
      <c r="U203" s="98"/>
      <c r="V203" s="98"/>
      <c r="W203" s="100"/>
      <c r="X203" s="98"/>
      <c r="Y203" s="98"/>
      <c r="Z203" s="98"/>
      <c r="AA203" s="98"/>
      <c r="AB203" s="98"/>
      <c r="AC203" s="98"/>
      <c r="AD203" s="98"/>
      <c r="AE203" s="98"/>
      <c r="AF203" s="98"/>
      <c r="AG203" s="98"/>
      <c r="AH203" s="98"/>
      <c r="AI203" s="98"/>
      <c r="AJ203" s="98"/>
      <c r="AK203" s="98"/>
      <c r="AL203" s="98"/>
      <c r="AM203" s="98"/>
      <c r="AN203" s="98"/>
    </row>
    <row r="204" spans="15:40" s="97" customFormat="1" ht="32.5">
      <c r="O204" s="98"/>
      <c r="P204" s="98"/>
      <c r="Q204" s="98"/>
      <c r="R204" s="98"/>
      <c r="S204" s="98"/>
      <c r="T204" s="98"/>
      <c r="U204" s="98"/>
      <c r="V204" s="98"/>
      <c r="W204" s="100"/>
      <c r="X204" s="98"/>
      <c r="Y204" s="98"/>
      <c r="Z204" s="98"/>
      <c r="AA204" s="98"/>
      <c r="AB204" s="98"/>
      <c r="AC204" s="98"/>
      <c r="AD204" s="98"/>
      <c r="AE204" s="98"/>
      <c r="AF204" s="98"/>
      <c r="AG204" s="98"/>
      <c r="AH204" s="98"/>
      <c r="AI204" s="98"/>
      <c r="AJ204" s="98"/>
      <c r="AK204" s="98"/>
      <c r="AL204" s="98"/>
      <c r="AM204" s="98"/>
      <c r="AN204" s="98"/>
    </row>
    <row r="205" spans="15:40" s="97" customFormat="1" ht="32.5">
      <c r="O205" s="98"/>
      <c r="P205" s="98"/>
      <c r="Q205" s="98"/>
      <c r="R205" s="98"/>
      <c r="S205" s="98"/>
      <c r="T205" s="98"/>
      <c r="U205" s="98"/>
      <c r="V205" s="98"/>
      <c r="W205" s="100"/>
      <c r="X205" s="98"/>
      <c r="Y205" s="98"/>
      <c r="Z205" s="98"/>
      <c r="AA205" s="98"/>
      <c r="AB205" s="98"/>
      <c r="AC205" s="98"/>
      <c r="AD205" s="98"/>
      <c r="AE205" s="98"/>
      <c r="AF205" s="98"/>
      <c r="AG205" s="98"/>
      <c r="AH205" s="98"/>
      <c r="AI205" s="98"/>
      <c r="AJ205" s="98"/>
      <c r="AK205" s="98"/>
      <c r="AL205" s="98"/>
      <c r="AM205" s="98"/>
      <c r="AN205" s="98"/>
    </row>
    <row r="206" spans="15:40" s="97" customFormat="1" ht="32.5">
      <c r="O206" s="98"/>
      <c r="P206" s="98"/>
      <c r="Q206" s="98"/>
      <c r="R206" s="98"/>
      <c r="S206" s="98"/>
      <c r="T206" s="98"/>
      <c r="U206" s="98"/>
      <c r="V206" s="98"/>
      <c r="W206" s="100"/>
      <c r="X206" s="98"/>
      <c r="Y206" s="98"/>
      <c r="Z206" s="98"/>
      <c r="AA206" s="98"/>
      <c r="AB206" s="98"/>
      <c r="AC206" s="98"/>
      <c r="AD206" s="98"/>
      <c r="AE206" s="98"/>
      <c r="AF206" s="98"/>
      <c r="AG206" s="98"/>
      <c r="AH206" s="98"/>
      <c r="AI206" s="98"/>
      <c r="AJ206" s="98"/>
      <c r="AK206" s="98"/>
      <c r="AL206" s="98"/>
      <c r="AM206" s="98"/>
      <c r="AN206" s="98"/>
    </row>
    <row r="207" spans="15:40" s="97" customFormat="1" ht="32.5">
      <c r="O207" s="98"/>
      <c r="P207" s="98"/>
      <c r="Q207" s="98"/>
      <c r="R207" s="98"/>
      <c r="S207" s="98"/>
      <c r="T207" s="98"/>
      <c r="U207" s="98"/>
      <c r="V207" s="98"/>
      <c r="W207" s="100"/>
      <c r="X207" s="98"/>
      <c r="Y207" s="98"/>
      <c r="Z207" s="98"/>
      <c r="AA207" s="98"/>
      <c r="AB207" s="98"/>
      <c r="AC207" s="98"/>
      <c r="AD207" s="98"/>
      <c r="AE207" s="98"/>
      <c r="AF207" s="98"/>
      <c r="AG207" s="98"/>
      <c r="AH207" s="98"/>
      <c r="AI207" s="98"/>
      <c r="AJ207" s="98"/>
      <c r="AK207" s="98"/>
      <c r="AL207" s="98"/>
      <c r="AM207" s="98"/>
      <c r="AN207" s="98"/>
    </row>
    <row r="208" spans="15:40" s="97" customFormat="1" ht="32.5">
      <c r="O208" s="98"/>
      <c r="P208" s="98"/>
      <c r="Q208" s="98"/>
      <c r="R208" s="98"/>
      <c r="S208" s="98"/>
      <c r="T208" s="98"/>
      <c r="U208" s="98"/>
      <c r="V208" s="98"/>
      <c r="W208" s="100"/>
      <c r="X208" s="98"/>
      <c r="Y208" s="98"/>
      <c r="Z208" s="98"/>
      <c r="AA208" s="98"/>
      <c r="AB208" s="98"/>
      <c r="AC208" s="98"/>
      <c r="AD208" s="98"/>
      <c r="AE208" s="98"/>
      <c r="AF208" s="98"/>
      <c r="AG208" s="98"/>
      <c r="AH208" s="98"/>
      <c r="AI208" s="98"/>
      <c r="AJ208" s="98"/>
      <c r="AK208" s="98"/>
      <c r="AL208" s="98"/>
      <c r="AM208" s="98"/>
      <c r="AN208" s="98"/>
    </row>
    <row r="209" spans="15:40" s="97" customFormat="1" ht="32.5">
      <c r="O209" s="98"/>
      <c r="P209" s="98"/>
      <c r="Q209" s="98"/>
      <c r="R209" s="98"/>
      <c r="S209" s="98"/>
      <c r="T209" s="98"/>
      <c r="U209" s="98"/>
      <c r="V209" s="98"/>
      <c r="W209" s="100"/>
      <c r="X209" s="98"/>
      <c r="Y209" s="98"/>
      <c r="Z209" s="98"/>
      <c r="AA209" s="98"/>
      <c r="AB209" s="98"/>
      <c r="AC209" s="98"/>
      <c r="AD209" s="98"/>
      <c r="AE209" s="98"/>
      <c r="AF209" s="98"/>
      <c r="AG209" s="98"/>
      <c r="AH209" s="98"/>
      <c r="AI209" s="98"/>
      <c r="AJ209" s="98"/>
      <c r="AK209" s="98"/>
      <c r="AL209" s="98"/>
      <c r="AM209" s="98"/>
      <c r="AN209" s="98"/>
    </row>
    <row r="210" spans="15:40" s="97" customFormat="1" ht="32.5">
      <c r="O210" s="98"/>
      <c r="P210" s="98"/>
      <c r="Q210" s="98"/>
      <c r="R210" s="98"/>
      <c r="S210" s="98"/>
      <c r="T210" s="98"/>
      <c r="U210" s="98"/>
      <c r="V210" s="98"/>
      <c r="W210" s="100"/>
      <c r="X210" s="98"/>
      <c r="Y210" s="98"/>
      <c r="Z210" s="98"/>
      <c r="AA210" s="98"/>
      <c r="AB210" s="98"/>
      <c r="AC210" s="98"/>
      <c r="AD210" s="98"/>
      <c r="AE210" s="98"/>
      <c r="AF210" s="98"/>
      <c r="AG210" s="98"/>
      <c r="AH210" s="98"/>
      <c r="AI210" s="98"/>
      <c r="AJ210" s="98"/>
      <c r="AK210" s="98"/>
      <c r="AL210" s="98"/>
      <c r="AM210" s="98"/>
      <c r="AN210" s="98"/>
    </row>
    <row r="211" spans="15:40" s="97" customFormat="1" ht="32.5">
      <c r="O211" s="98"/>
      <c r="P211" s="98"/>
      <c r="Q211" s="98"/>
      <c r="R211" s="98"/>
      <c r="S211" s="98"/>
      <c r="T211" s="98"/>
      <c r="U211" s="98"/>
      <c r="V211" s="98"/>
      <c r="W211" s="100"/>
      <c r="X211" s="98"/>
      <c r="Y211" s="98"/>
      <c r="Z211" s="98"/>
      <c r="AA211" s="98"/>
      <c r="AB211" s="98"/>
      <c r="AC211" s="98"/>
      <c r="AD211" s="98"/>
      <c r="AE211" s="98"/>
      <c r="AF211" s="98"/>
      <c r="AG211" s="98"/>
      <c r="AH211" s="98"/>
      <c r="AI211" s="98"/>
      <c r="AJ211" s="98"/>
      <c r="AK211" s="98"/>
      <c r="AL211" s="98"/>
      <c r="AM211" s="98"/>
      <c r="AN211" s="98"/>
    </row>
    <row r="212" spans="15:40" s="97" customFormat="1" ht="32.5">
      <c r="O212" s="98"/>
      <c r="P212" s="98"/>
      <c r="Q212" s="98"/>
      <c r="R212" s="98"/>
      <c r="S212" s="98"/>
      <c r="T212" s="98"/>
      <c r="U212" s="98"/>
      <c r="V212" s="98"/>
      <c r="W212" s="100"/>
      <c r="X212" s="98"/>
      <c r="Y212" s="98"/>
      <c r="Z212" s="98"/>
      <c r="AA212" s="98"/>
      <c r="AB212" s="98"/>
      <c r="AC212" s="98"/>
      <c r="AD212" s="98"/>
      <c r="AE212" s="98"/>
      <c r="AF212" s="98"/>
      <c r="AG212" s="98"/>
      <c r="AH212" s="98"/>
      <c r="AI212" s="98"/>
      <c r="AJ212" s="98"/>
      <c r="AK212" s="98"/>
      <c r="AL212" s="98"/>
      <c r="AM212" s="98"/>
      <c r="AN212" s="98"/>
    </row>
    <row r="213" spans="15:40" s="97" customFormat="1" ht="32.5">
      <c r="O213" s="98"/>
      <c r="P213" s="98"/>
      <c r="Q213" s="98"/>
      <c r="R213" s="98"/>
      <c r="S213" s="98"/>
      <c r="T213" s="98"/>
      <c r="U213" s="98"/>
      <c r="V213" s="98"/>
      <c r="W213" s="100"/>
      <c r="X213" s="98"/>
      <c r="Y213" s="98"/>
      <c r="Z213" s="98"/>
      <c r="AA213" s="98"/>
      <c r="AB213" s="98"/>
      <c r="AC213" s="98"/>
      <c r="AD213" s="98"/>
      <c r="AE213" s="98"/>
      <c r="AF213" s="98"/>
      <c r="AG213" s="98"/>
      <c r="AH213" s="98"/>
      <c r="AI213" s="98"/>
      <c r="AJ213" s="98"/>
      <c r="AK213" s="98"/>
      <c r="AL213" s="98"/>
      <c r="AM213" s="98"/>
      <c r="AN213" s="98"/>
    </row>
    <row r="214" spans="15:40" s="97" customFormat="1" ht="32.5">
      <c r="O214" s="98"/>
      <c r="P214" s="98"/>
      <c r="Q214" s="98"/>
      <c r="R214" s="98"/>
      <c r="S214" s="98"/>
      <c r="T214" s="98"/>
      <c r="U214" s="98"/>
      <c r="V214" s="98"/>
      <c r="W214" s="100"/>
      <c r="X214" s="98"/>
      <c r="Y214" s="98"/>
      <c r="Z214" s="98"/>
      <c r="AA214" s="98"/>
      <c r="AB214" s="98"/>
      <c r="AC214" s="98"/>
      <c r="AD214" s="98"/>
      <c r="AE214" s="98"/>
      <c r="AF214" s="98"/>
      <c r="AG214" s="98"/>
      <c r="AH214" s="98"/>
      <c r="AI214" s="98"/>
      <c r="AJ214" s="98"/>
      <c r="AK214" s="98"/>
      <c r="AL214" s="98"/>
      <c r="AM214" s="98"/>
      <c r="AN214" s="98"/>
    </row>
    <row r="215" spans="15:40" s="97" customFormat="1" ht="32.5">
      <c r="O215" s="98"/>
      <c r="P215" s="98"/>
      <c r="Q215" s="98"/>
      <c r="R215" s="98"/>
      <c r="S215" s="98"/>
      <c r="T215" s="98"/>
      <c r="U215" s="98"/>
      <c r="V215" s="98"/>
      <c r="W215" s="100"/>
      <c r="X215" s="98"/>
      <c r="Y215" s="98"/>
      <c r="Z215" s="98"/>
      <c r="AA215" s="98"/>
      <c r="AB215" s="98"/>
      <c r="AC215" s="98"/>
      <c r="AD215" s="98"/>
      <c r="AE215" s="98"/>
      <c r="AF215" s="98"/>
      <c r="AG215" s="98"/>
      <c r="AH215" s="98"/>
      <c r="AI215" s="98"/>
      <c r="AJ215" s="98"/>
      <c r="AK215" s="98"/>
      <c r="AL215" s="98"/>
      <c r="AM215" s="98"/>
      <c r="AN215" s="98"/>
    </row>
    <row r="216" spans="15:40" s="97" customFormat="1" ht="32.5">
      <c r="O216" s="98"/>
      <c r="P216" s="98"/>
      <c r="Q216" s="98"/>
      <c r="R216" s="98"/>
      <c r="S216" s="98"/>
      <c r="T216" s="98"/>
      <c r="U216" s="98"/>
      <c r="V216" s="98"/>
      <c r="W216" s="100"/>
      <c r="X216" s="98"/>
      <c r="Y216" s="98"/>
      <c r="Z216" s="98"/>
      <c r="AA216" s="98"/>
      <c r="AB216" s="98"/>
      <c r="AC216" s="98"/>
      <c r="AD216" s="98"/>
      <c r="AE216" s="98"/>
      <c r="AF216" s="98"/>
      <c r="AG216" s="98"/>
      <c r="AH216" s="98"/>
      <c r="AI216" s="98"/>
      <c r="AJ216" s="98"/>
      <c r="AK216" s="98"/>
      <c r="AL216" s="98"/>
      <c r="AM216" s="98"/>
      <c r="AN216" s="98"/>
    </row>
    <row r="217" spans="15:40" s="97" customFormat="1" ht="32.5">
      <c r="O217" s="98"/>
      <c r="P217" s="98"/>
      <c r="Q217" s="98"/>
      <c r="R217" s="98"/>
      <c r="S217" s="98"/>
      <c r="T217" s="98"/>
      <c r="U217" s="98"/>
      <c r="V217" s="98"/>
      <c r="W217" s="100"/>
      <c r="X217" s="98"/>
      <c r="Y217" s="98"/>
      <c r="Z217" s="98"/>
      <c r="AA217" s="98"/>
      <c r="AB217" s="98"/>
      <c r="AC217" s="98"/>
      <c r="AD217" s="98"/>
      <c r="AE217" s="98"/>
      <c r="AF217" s="98"/>
      <c r="AG217" s="98"/>
      <c r="AH217" s="98"/>
      <c r="AI217" s="98"/>
      <c r="AJ217" s="98"/>
      <c r="AK217" s="98"/>
      <c r="AL217" s="98"/>
      <c r="AM217" s="98"/>
      <c r="AN217" s="98"/>
    </row>
    <row r="218" spans="15:40" s="97" customFormat="1" ht="32.5">
      <c r="O218" s="98"/>
      <c r="P218" s="98"/>
      <c r="Q218" s="98"/>
      <c r="R218" s="98"/>
      <c r="S218" s="98"/>
      <c r="T218" s="98"/>
      <c r="U218" s="98"/>
      <c r="V218" s="98"/>
      <c r="W218" s="100"/>
      <c r="X218" s="98"/>
      <c r="Y218" s="98"/>
      <c r="Z218" s="98"/>
      <c r="AA218" s="98"/>
      <c r="AB218" s="98"/>
      <c r="AC218" s="98"/>
      <c r="AD218" s="98"/>
      <c r="AE218" s="98"/>
      <c r="AF218" s="98"/>
      <c r="AG218" s="98"/>
      <c r="AH218" s="98"/>
      <c r="AI218" s="98"/>
      <c r="AJ218" s="98"/>
      <c r="AK218" s="98"/>
      <c r="AL218" s="98"/>
      <c r="AM218" s="98"/>
      <c r="AN218" s="98"/>
    </row>
    <row r="219" spans="15:40" s="97" customFormat="1" ht="32.5">
      <c r="O219" s="98"/>
      <c r="P219" s="98"/>
      <c r="Q219" s="98"/>
      <c r="R219" s="98"/>
      <c r="S219" s="98"/>
      <c r="T219" s="98"/>
      <c r="U219" s="98"/>
      <c r="V219" s="98"/>
      <c r="W219" s="100"/>
      <c r="X219" s="98"/>
      <c r="Y219" s="98"/>
      <c r="Z219" s="98"/>
      <c r="AA219" s="98"/>
      <c r="AB219" s="98"/>
      <c r="AC219" s="98"/>
      <c r="AD219" s="98"/>
      <c r="AE219" s="98"/>
      <c r="AF219" s="98"/>
      <c r="AG219" s="98"/>
      <c r="AH219" s="98"/>
      <c r="AI219" s="98"/>
      <c r="AJ219" s="98"/>
      <c r="AK219" s="98"/>
      <c r="AL219" s="98"/>
      <c r="AM219" s="98"/>
      <c r="AN219" s="98"/>
    </row>
    <row r="220" spans="15:40" s="97" customFormat="1" ht="32.5">
      <c r="O220" s="98"/>
      <c r="P220" s="98"/>
      <c r="Q220" s="98"/>
      <c r="R220" s="98"/>
      <c r="S220" s="98"/>
      <c r="T220" s="98"/>
      <c r="U220" s="98"/>
      <c r="V220" s="98"/>
      <c r="W220" s="100"/>
      <c r="X220" s="98"/>
      <c r="Y220" s="98"/>
      <c r="Z220" s="98"/>
      <c r="AA220" s="98"/>
      <c r="AB220" s="98"/>
      <c r="AC220" s="98"/>
      <c r="AD220" s="98"/>
      <c r="AE220" s="98"/>
      <c r="AF220" s="98"/>
      <c r="AG220" s="98"/>
      <c r="AH220" s="98"/>
      <c r="AI220" s="98"/>
      <c r="AJ220" s="98"/>
      <c r="AK220" s="98"/>
      <c r="AL220" s="98"/>
      <c r="AM220" s="98"/>
      <c r="AN220" s="98"/>
    </row>
    <row r="221" spans="15:40" s="97" customFormat="1" ht="32.5">
      <c r="O221" s="98"/>
      <c r="P221" s="98"/>
      <c r="Q221" s="98"/>
      <c r="R221" s="98"/>
      <c r="S221" s="98"/>
      <c r="T221" s="98"/>
      <c r="U221" s="98"/>
      <c r="V221" s="98"/>
      <c r="W221" s="100"/>
      <c r="X221" s="98"/>
      <c r="Y221" s="98"/>
      <c r="Z221" s="98"/>
      <c r="AA221" s="98"/>
      <c r="AB221" s="98"/>
      <c r="AC221" s="98"/>
      <c r="AD221" s="98"/>
      <c r="AE221" s="98"/>
      <c r="AF221" s="98"/>
      <c r="AG221" s="98"/>
      <c r="AH221" s="98"/>
      <c r="AI221" s="98"/>
      <c r="AJ221" s="98"/>
      <c r="AK221" s="98"/>
      <c r="AL221" s="98"/>
      <c r="AM221" s="98"/>
      <c r="AN221" s="98"/>
    </row>
    <row r="222" spans="15:40" s="97" customFormat="1" ht="32.5">
      <c r="O222" s="98"/>
      <c r="P222" s="98"/>
      <c r="Q222" s="98"/>
      <c r="R222" s="98"/>
      <c r="S222" s="98"/>
      <c r="T222" s="98"/>
      <c r="U222" s="98"/>
      <c r="V222" s="98"/>
      <c r="W222" s="100"/>
      <c r="X222" s="98"/>
      <c r="Y222" s="98"/>
      <c r="Z222" s="98"/>
      <c r="AA222" s="98"/>
      <c r="AB222" s="98"/>
      <c r="AC222" s="98"/>
      <c r="AD222" s="98"/>
      <c r="AE222" s="98"/>
      <c r="AF222" s="98"/>
      <c r="AG222" s="98"/>
      <c r="AH222" s="98"/>
      <c r="AI222" s="98"/>
      <c r="AJ222" s="98"/>
      <c r="AK222" s="98"/>
      <c r="AL222" s="98"/>
      <c r="AM222" s="98"/>
      <c r="AN222" s="98"/>
    </row>
    <row r="223" spans="15:40" s="97" customFormat="1" ht="32.5">
      <c r="O223" s="98"/>
      <c r="P223" s="98"/>
      <c r="Q223" s="98"/>
      <c r="R223" s="98"/>
      <c r="S223" s="98"/>
      <c r="T223" s="98"/>
      <c r="U223" s="98"/>
      <c r="V223" s="98"/>
      <c r="W223" s="100"/>
      <c r="X223" s="98"/>
      <c r="Y223" s="98"/>
      <c r="Z223" s="98"/>
      <c r="AA223" s="98"/>
      <c r="AB223" s="98"/>
      <c r="AC223" s="98"/>
      <c r="AD223" s="98"/>
      <c r="AE223" s="98"/>
      <c r="AF223" s="98"/>
      <c r="AG223" s="98"/>
      <c r="AH223" s="98"/>
      <c r="AI223" s="98"/>
      <c r="AJ223" s="98"/>
      <c r="AK223" s="98"/>
      <c r="AL223" s="98"/>
      <c r="AM223" s="98"/>
      <c r="AN223" s="98"/>
    </row>
    <row r="224" spans="15:40" s="97" customFormat="1" ht="32.5">
      <c r="O224" s="98"/>
      <c r="P224" s="98"/>
      <c r="Q224" s="98"/>
      <c r="R224" s="98"/>
      <c r="S224" s="98"/>
      <c r="T224" s="98"/>
      <c r="U224" s="98"/>
      <c r="V224" s="98"/>
      <c r="W224" s="100"/>
      <c r="X224" s="98"/>
      <c r="Y224" s="98"/>
      <c r="Z224" s="98"/>
      <c r="AA224" s="98"/>
      <c r="AB224" s="98"/>
      <c r="AC224" s="98"/>
      <c r="AD224" s="98"/>
      <c r="AE224" s="98"/>
      <c r="AF224" s="98"/>
      <c r="AG224" s="98"/>
      <c r="AH224" s="98"/>
      <c r="AI224" s="98"/>
      <c r="AJ224" s="98"/>
      <c r="AK224" s="98"/>
      <c r="AL224" s="98"/>
      <c r="AM224" s="98"/>
      <c r="AN224" s="98"/>
    </row>
    <row r="225" spans="15:40" s="97" customFormat="1" ht="32.5">
      <c r="O225" s="98"/>
      <c r="P225" s="98"/>
      <c r="Q225" s="98"/>
      <c r="R225" s="98"/>
      <c r="S225" s="98"/>
      <c r="T225" s="98"/>
      <c r="U225" s="98"/>
      <c r="V225" s="98"/>
      <c r="W225" s="100"/>
      <c r="X225" s="98"/>
      <c r="Y225" s="98"/>
      <c r="Z225" s="98"/>
      <c r="AA225" s="98"/>
      <c r="AB225" s="98"/>
      <c r="AC225" s="98"/>
      <c r="AD225" s="98"/>
      <c r="AE225" s="98"/>
      <c r="AF225" s="98"/>
      <c r="AG225" s="98"/>
      <c r="AH225" s="98"/>
      <c r="AI225" s="98"/>
      <c r="AJ225" s="98"/>
      <c r="AK225" s="98"/>
      <c r="AL225" s="98"/>
      <c r="AM225" s="98"/>
      <c r="AN225" s="98"/>
    </row>
    <row r="226" spans="15:40" s="97" customFormat="1" ht="32.5">
      <c r="O226" s="98"/>
      <c r="P226" s="98"/>
      <c r="Q226" s="98"/>
      <c r="R226" s="98"/>
      <c r="S226" s="98"/>
      <c r="T226" s="98"/>
      <c r="U226" s="98"/>
      <c r="V226" s="98"/>
      <c r="W226" s="100"/>
      <c r="X226" s="98"/>
      <c r="Y226" s="98"/>
      <c r="Z226" s="98"/>
      <c r="AA226" s="98"/>
      <c r="AB226" s="98"/>
      <c r="AC226" s="98"/>
      <c r="AD226" s="98"/>
      <c r="AE226" s="98"/>
      <c r="AF226" s="98"/>
      <c r="AG226" s="98"/>
      <c r="AH226" s="98"/>
      <c r="AI226" s="98"/>
      <c r="AJ226" s="98"/>
      <c r="AK226" s="98"/>
      <c r="AL226" s="98"/>
      <c r="AM226" s="98"/>
      <c r="AN226" s="98"/>
    </row>
    <row r="227" spans="15:40" s="97" customFormat="1" ht="32.5">
      <c r="O227" s="98"/>
      <c r="P227" s="98"/>
      <c r="Q227" s="98"/>
      <c r="R227" s="98"/>
      <c r="S227" s="98"/>
      <c r="T227" s="98"/>
      <c r="U227" s="98"/>
      <c r="V227" s="98"/>
      <c r="W227" s="100"/>
      <c r="X227" s="98"/>
      <c r="Y227" s="98"/>
      <c r="Z227" s="98"/>
      <c r="AA227" s="98"/>
      <c r="AB227" s="98"/>
      <c r="AC227" s="98"/>
      <c r="AD227" s="98"/>
      <c r="AE227" s="98"/>
      <c r="AF227" s="98"/>
      <c r="AG227" s="98"/>
      <c r="AH227" s="98"/>
      <c r="AI227" s="98"/>
      <c r="AJ227" s="98"/>
      <c r="AK227" s="98"/>
      <c r="AL227" s="98"/>
      <c r="AM227" s="98"/>
      <c r="AN227" s="98"/>
    </row>
    <row r="228" spans="15:40" s="97" customFormat="1" ht="32.5">
      <c r="O228" s="98"/>
      <c r="P228" s="98"/>
      <c r="Q228" s="98"/>
      <c r="R228" s="98"/>
      <c r="S228" s="98"/>
      <c r="T228" s="98"/>
      <c r="U228" s="98"/>
      <c r="V228" s="98"/>
      <c r="W228" s="100"/>
      <c r="X228" s="98"/>
      <c r="Y228" s="98"/>
      <c r="Z228" s="98"/>
      <c r="AA228" s="98"/>
      <c r="AB228" s="98"/>
      <c r="AC228" s="98"/>
      <c r="AD228" s="98"/>
      <c r="AE228" s="98"/>
      <c r="AF228" s="98"/>
      <c r="AG228" s="98"/>
      <c r="AH228" s="98"/>
      <c r="AI228" s="98"/>
      <c r="AJ228" s="98"/>
      <c r="AK228" s="98"/>
      <c r="AL228" s="98"/>
      <c r="AM228" s="98"/>
      <c r="AN228" s="98"/>
    </row>
    <row r="229" spans="15:40" s="97" customFormat="1" ht="32.5">
      <c r="O229" s="98"/>
      <c r="P229" s="98"/>
      <c r="Q229" s="98"/>
      <c r="R229" s="98"/>
      <c r="S229" s="98"/>
      <c r="T229" s="98"/>
      <c r="U229" s="98"/>
      <c r="V229" s="98"/>
      <c r="W229" s="100"/>
      <c r="X229" s="98"/>
      <c r="Y229" s="98"/>
      <c r="Z229" s="98"/>
      <c r="AA229" s="98"/>
      <c r="AB229" s="98"/>
      <c r="AC229" s="98"/>
      <c r="AD229" s="98"/>
      <c r="AE229" s="98"/>
      <c r="AF229" s="98"/>
      <c r="AG229" s="98"/>
      <c r="AH229" s="98"/>
      <c r="AI229" s="98"/>
      <c r="AJ229" s="98"/>
      <c r="AK229" s="98"/>
      <c r="AL229" s="98"/>
      <c r="AM229" s="98"/>
      <c r="AN229" s="98"/>
    </row>
    <row r="230" spans="15:40" s="97" customFormat="1" ht="32.5">
      <c r="O230" s="98"/>
      <c r="P230" s="98"/>
      <c r="Q230" s="98"/>
      <c r="R230" s="98"/>
      <c r="S230" s="98"/>
      <c r="T230" s="98"/>
      <c r="U230" s="98"/>
      <c r="V230" s="98"/>
      <c r="W230" s="100"/>
      <c r="X230" s="98"/>
      <c r="Y230" s="98"/>
      <c r="Z230" s="98"/>
      <c r="AA230" s="98"/>
      <c r="AB230" s="98"/>
      <c r="AC230" s="98"/>
      <c r="AD230" s="98"/>
      <c r="AE230" s="98"/>
      <c r="AF230" s="98"/>
      <c r="AG230" s="98"/>
      <c r="AH230" s="98"/>
      <c r="AI230" s="98"/>
      <c r="AJ230" s="98"/>
      <c r="AK230" s="98"/>
      <c r="AL230" s="98"/>
      <c r="AM230" s="98"/>
      <c r="AN230" s="98"/>
    </row>
    <row r="231" spans="15:40" s="97" customFormat="1" ht="32.5">
      <c r="O231" s="98"/>
      <c r="P231" s="98"/>
      <c r="Q231" s="98"/>
      <c r="R231" s="98"/>
      <c r="S231" s="98"/>
      <c r="T231" s="98"/>
      <c r="U231" s="98"/>
      <c r="V231" s="98"/>
      <c r="W231" s="100"/>
      <c r="X231" s="98"/>
      <c r="Y231" s="98"/>
      <c r="Z231" s="98"/>
      <c r="AA231" s="98"/>
      <c r="AB231" s="98"/>
      <c r="AC231" s="98"/>
      <c r="AD231" s="98"/>
      <c r="AE231" s="98"/>
      <c r="AF231" s="98"/>
      <c r="AG231" s="98"/>
      <c r="AH231" s="98"/>
      <c r="AI231" s="98"/>
      <c r="AJ231" s="98"/>
      <c r="AK231" s="98"/>
      <c r="AL231" s="98"/>
      <c r="AM231" s="98"/>
      <c r="AN231" s="98"/>
    </row>
    <row r="232" spans="15:40" s="97" customFormat="1" ht="32.5">
      <c r="O232" s="98"/>
      <c r="P232" s="98"/>
      <c r="Q232" s="98"/>
      <c r="R232" s="98"/>
      <c r="S232" s="98"/>
      <c r="T232" s="98"/>
      <c r="U232" s="98"/>
      <c r="V232" s="98"/>
      <c r="W232" s="100"/>
      <c r="X232" s="98"/>
      <c r="Y232" s="98"/>
      <c r="Z232" s="98"/>
      <c r="AA232" s="98"/>
      <c r="AB232" s="98"/>
      <c r="AC232" s="98"/>
      <c r="AD232" s="98"/>
      <c r="AE232" s="98"/>
      <c r="AF232" s="98"/>
      <c r="AG232" s="98"/>
      <c r="AH232" s="98"/>
      <c r="AI232" s="98"/>
      <c r="AJ232" s="98"/>
      <c r="AK232" s="98"/>
      <c r="AL232" s="98"/>
      <c r="AM232" s="98"/>
      <c r="AN232" s="98"/>
    </row>
    <row r="233" spans="15:40" s="97" customFormat="1" ht="32.5">
      <c r="O233" s="98"/>
      <c r="P233" s="98"/>
      <c r="Q233" s="98"/>
      <c r="R233" s="98"/>
      <c r="S233" s="98"/>
      <c r="T233" s="98"/>
      <c r="U233" s="98"/>
      <c r="V233" s="98"/>
      <c r="W233" s="100"/>
      <c r="X233" s="98"/>
      <c r="Y233" s="98"/>
      <c r="Z233" s="98"/>
      <c r="AA233" s="98"/>
      <c r="AB233" s="98"/>
      <c r="AC233" s="98"/>
      <c r="AD233" s="98"/>
      <c r="AE233" s="98"/>
      <c r="AF233" s="98"/>
      <c r="AG233" s="98"/>
      <c r="AH233" s="98"/>
      <c r="AI233" s="98"/>
      <c r="AJ233" s="98"/>
      <c r="AK233" s="98"/>
      <c r="AL233" s="98"/>
      <c r="AM233" s="98"/>
      <c r="AN233" s="98"/>
    </row>
    <row r="234" spans="15:40" s="97" customFormat="1" ht="32.5">
      <c r="O234" s="98"/>
      <c r="P234" s="98"/>
      <c r="Q234" s="98"/>
      <c r="R234" s="98"/>
      <c r="S234" s="98"/>
      <c r="T234" s="98"/>
      <c r="U234" s="98"/>
      <c r="V234" s="98"/>
      <c r="W234" s="100"/>
      <c r="X234" s="98"/>
      <c r="Y234" s="98"/>
      <c r="Z234" s="98"/>
      <c r="AA234" s="98"/>
      <c r="AB234" s="98"/>
      <c r="AC234" s="98"/>
      <c r="AD234" s="98"/>
      <c r="AE234" s="98"/>
      <c r="AF234" s="98"/>
      <c r="AG234" s="98"/>
      <c r="AH234" s="98"/>
      <c r="AI234" s="98"/>
      <c r="AJ234" s="98"/>
      <c r="AK234" s="98"/>
      <c r="AL234" s="98"/>
      <c r="AM234" s="98"/>
      <c r="AN234" s="98"/>
    </row>
    <row r="235" spans="15:40" s="97" customFormat="1" ht="32.5">
      <c r="O235" s="98"/>
      <c r="P235" s="98"/>
      <c r="Q235" s="98"/>
      <c r="R235" s="98"/>
      <c r="S235" s="98"/>
      <c r="T235" s="98"/>
      <c r="U235" s="98"/>
      <c r="V235" s="98"/>
      <c r="W235" s="100"/>
      <c r="X235" s="98"/>
      <c r="Y235" s="98"/>
      <c r="Z235" s="98"/>
      <c r="AA235" s="98"/>
      <c r="AB235" s="98"/>
      <c r="AC235" s="98"/>
      <c r="AD235" s="98"/>
      <c r="AE235" s="98"/>
      <c r="AF235" s="98"/>
      <c r="AG235" s="98"/>
      <c r="AH235" s="98"/>
      <c r="AI235" s="98"/>
      <c r="AJ235" s="98"/>
      <c r="AK235" s="98"/>
      <c r="AL235" s="98"/>
      <c r="AM235" s="98"/>
      <c r="AN235" s="98"/>
    </row>
    <row r="236" spans="15:40" s="97" customFormat="1" ht="32.5">
      <c r="O236" s="98"/>
      <c r="P236" s="98"/>
      <c r="Q236" s="98"/>
      <c r="R236" s="98"/>
      <c r="S236" s="98"/>
      <c r="T236" s="98"/>
      <c r="U236" s="98"/>
      <c r="V236" s="98"/>
      <c r="W236" s="100"/>
      <c r="X236" s="98"/>
      <c r="Y236" s="98"/>
      <c r="Z236" s="98"/>
      <c r="AA236" s="98"/>
      <c r="AB236" s="98"/>
      <c r="AC236" s="98"/>
      <c r="AD236" s="98"/>
      <c r="AE236" s="98"/>
      <c r="AF236" s="98"/>
      <c r="AG236" s="98"/>
      <c r="AH236" s="98"/>
      <c r="AI236" s="98"/>
      <c r="AJ236" s="98"/>
      <c r="AK236" s="98"/>
      <c r="AL236" s="98"/>
      <c r="AM236" s="98"/>
      <c r="AN236" s="98"/>
    </row>
    <row r="237" spans="15:40" s="97" customFormat="1" ht="32.5">
      <c r="O237" s="98"/>
      <c r="P237" s="98"/>
      <c r="Q237" s="98"/>
      <c r="R237" s="98"/>
      <c r="S237" s="98"/>
      <c r="T237" s="98"/>
      <c r="U237" s="98"/>
      <c r="V237" s="98"/>
      <c r="W237" s="100"/>
      <c r="X237" s="98"/>
      <c r="Y237" s="98"/>
      <c r="Z237" s="98"/>
      <c r="AA237" s="98"/>
      <c r="AB237" s="98"/>
      <c r="AC237" s="98"/>
      <c r="AD237" s="98"/>
      <c r="AE237" s="98"/>
      <c r="AF237" s="98"/>
      <c r="AG237" s="98"/>
      <c r="AH237" s="98"/>
      <c r="AI237" s="98"/>
      <c r="AJ237" s="98"/>
      <c r="AK237" s="98"/>
      <c r="AL237" s="98"/>
      <c r="AM237" s="98"/>
      <c r="AN237" s="98"/>
    </row>
    <row r="238" spans="15:40" s="97" customFormat="1" ht="32.5">
      <c r="O238" s="98"/>
      <c r="P238" s="98"/>
      <c r="Q238" s="98"/>
      <c r="R238" s="98"/>
      <c r="S238" s="98"/>
      <c r="T238" s="98"/>
      <c r="U238" s="98"/>
      <c r="V238" s="98"/>
      <c r="W238" s="100"/>
      <c r="X238" s="98"/>
      <c r="Y238" s="98"/>
      <c r="Z238" s="98"/>
      <c r="AA238" s="98"/>
      <c r="AB238" s="98"/>
      <c r="AC238" s="98"/>
      <c r="AD238" s="98"/>
      <c r="AE238" s="98"/>
      <c r="AF238" s="98"/>
      <c r="AG238" s="98"/>
      <c r="AH238" s="98"/>
      <c r="AI238" s="98"/>
      <c r="AJ238" s="98"/>
      <c r="AK238" s="98"/>
      <c r="AL238" s="98"/>
      <c r="AM238" s="98"/>
      <c r="AN238" s="98"/>
    </row>
    <row r="239" spans="15:40" s="97" customFormat="1" ht="32.5">
      <c r="O239" s="98"/>
      <c r="P239" s="98"/>
      <c r="Q239" s="98"/>
      <c r="R239" s="98"/>
      <c r="S239" s="98"/>
      <c r="T239" s="98"/>
      <c r="U239" s="98"/>
      <c r="V239" s="98"/>
      <c r="W239" s="100"/>
      <c r="X239" s="98"/>
      <c r="Y239" s="98"/>
      <c r="Z239" s="98"/>
      <c r="AA239" s="98"/>
      <c r="AB239" s="98"/>
      <c r="AC239" s="98"/>
      <c r="AD239" s="98"/>
      <c r="AE239" s="98"/>
      <c r="AF239" s="98"/>
      <c r="AG239" s="98"/>
      <c r="AH239" s="98"/>
      <c r="AI239" s="98"/>
      <c r="AJ239" s="98"/>
      <c r="AK239" s="98"/>
      <c r="AL239" s="98"/>
      <c r="AM239" s="98"/>
      <c r="AN239" s="98"/>
    </row>
    <row r="240" spans="15:40" s="97" customFormat="1" ht="32.5">
      <c r="O240" s="98"/>
      <c r="P240" s="98"/>
      <c r="Q240" s="98"/>
      <c r="R240" s="98"/>
      <c r="S240" s="98"/>
      <c r="T240" s="98"/>
      <c r="U240" s="98"/>
      <c r="V240" s="98"/>
      <c r="W240" s="100"/>
      <c r="X240" s="98"/>
      <c r="Y240" s="98"/>
      <c r="Z240" s="98"/>
      <c r="AA240" s="98"/>
      <c r="AB240" s="98"/>
      <c r="AC240" s="98"/>
      <c r="AD240" s="98"/>
      <c r="AE240" s="98"/>
      <c r="AF240" s="98"/>
      <c r="AG240" s="98"/>
      <c r="AH240" s="98"/>
      <c r="AI240" s="98"/>
      <c r="AJ240" s="98"/>
      <c r="AK240" s="98"/>
      <c r="AL240" s="98"/>
      <c r="AM240" s="98"/>
      <c r="AN240" s="98"/>
    </row>
    <row r="241" spans="15:40" s="97" customFormat="1" ht="32.5">
      <c r="O241" s="98"/>
      <c r="P241" s="98"/>
      <c r="Q241" s="98"/>
      <c r="R241" s="98"/>
      <c r="S241" s="98"/>
      <c r="T241" s="98"/>
      <c r="U241" s="98"/>
      <c r="V241" s="98"/>
      <c r="W241" s="100"/>
      <c r="X241" s="98"/>
      <c r="Y241" s="98"/>
      <c r="Z241" s="98"/>
      <c r="AA241" s="98"/>
      <c r="AB241" s="98"/>
      <c r="AC241" s="98"/>
      <c r="AD241" s="98"/>
      <c r="AE241" s="98"/>
      <c r="AF241" s="98"/>
      <c r="AG241" s="98"/>
      <c r="AH241" s="98"/>
      <c r="AI241" s="98"/>
      <c r="AJ241" s="98"/>
      <c r="AK241" s="98"/>
      <c r="AL241" s="98"/>
      <c r="AM241" s="98"/>
      <c r="AN241" s="98"/>
    </row>
    <row r="242" spans="15:40" s="97" customFormat="1" ht="32.5">
      <c r="O242" s="98"/>
      <c r="P242" s="98"/>
      <c r="Q242" s="98"/>
      <c r="R242" s="98"/>
      <c r="S242" s="98"/>
      <c r="T242" s="98"/>
      <c r="U242" s="98"/>
      <c r="V242" s="98"/>
      <c r="W242" s="100"/>
      <c r="X242" s="98"/>
      <c r="Y242" s="98"/>
      <c r="Z242" s="98"/>
      <c r="AA242" s="98"/>
      <c r="AB242" s="98"/>
      <c r="AC242" s="98"/>
      <c r="AD242" s="98"/>
      <c r="AE242" s="98"/>
      <c r="AF242" s="98"/>
      <c r="AG242" s="98"/>
      <c r="AH242" s="98"/>
      <c r="AI242" s="98"/>
      <c r="AJ242" s="98"/>
      <c r="AK242" s="98"/>
      <c r="AL242" s="98"/>
      <c r="AM242" s="98"/>
      <c r="AN242" s="98"/>
    </row>
    <row r="243" spans="15:40" s="97" customFormat="1" ht="32.5">
      <c r="O243" s="98"/>
      <c r="P243" s="98"/>
      <c r="Q243" s="98"/>
      <c r="R243" s="98"/>
      <c r="S243" s="98"/>
      <c r="T243" s="98"/>
      <c r="U243" s="98"/>
      <c r="V243" s="98"/>
      <c r="W243" s="100"/>
      <c r="X243" s="98"/>
      <c r="Y243" s="98"/>
      <c r="Z243" s="98"/>
      <c r="AA243" s="98"/>
      <c r="AB243" s="98"/>
      <c r="AC243" s="98"/>
      <c r="AD243" s="98"/>
      <c r="AE243" s="98"/>
      <c r="AF243" s="98"/>
      <c r="AG243" s="98"/>
      <c r="AH243" s="98"/>
      <c r="AI243" s="98"/>
      <c r="AJ243" s="98"/>
      <c r="AK243" s="98"/>
      <c r="AL243" s="98"/>
      <c r="AM243" s="98"/>
      <c r="AN243" s="98"/>
    </row>
    <row r="244" spans="15:40" s="97" customFormat="1" ht="32.5">
      <c r="O244" s="98"/>
      <c r="P244" s="98"/>
      <c r="Q244" s="98"/>
      <c r="R244" s="98"/>
      <c r="S244" s="98"/>
      <c r="T244" s="98"/>
      <c r="U244" s="98"/>
      <c r="V244" s="98"/>
      <c r="W244" s="100"/>
      <c r="X244" s="98"/>
      <c r="Y244" s="98"/>
      <c r="Z244" s="98"/>
      <c r="AA244" s="98"/>
      <c r="AB244" s="98"/>
      <c r="AC244" s="98"/>
      <c r="AD244" s="98"/>
      <c r="AE244" s="98"/>
      <c r="AF244" s="98"/>
      <c r="AG244" s="98"/>
      <c r="AH244" s="98"/>
      <c r="AI244" s="98"/>
      <c r="AJ244" s="98"/>
      <c r="AK244" s="98"/>
      <c r="AL244" s="98"/>
      <c r="AM244" s="98"/>
      <c r="AN244" s="98"/>
    </row>
    <row r="245" spans="15:40" s="97" customFormat="1" ht="32.5">
      <c r="O245" s="98"/>
      <c r="P245" s="98"/>
      <c r="Q245" s="98"/>
      <c r="R245" s="98"/>
      <c r="S245" s="98"/>
      <c r="T245" s="98"/>
      <c r="U245" s="98"/>
      <c r="V245" s="98"/>
      <c r="W245" s="100"/>
      <c r="X245" s="98"/>
      <c r="Y245" s="98"/>
      <c r="Z245" s="98"/>
      <c r="AA245" s="98"/>
      <c r="AB245" s="98"/>
      <c r="AC245" s="98"/>
      <c r="AD245" s="98"/>
      <c r="AE245" s="98"/>
      <c r="AF245" s="98"/>
      <c r="AG245" s="98"/>
      <c r="AH245" s="98"/>
      <c r="AI245" s="98"/>
      <c r="AJ245" s="98"/>
      <c r="AK245" s="98"/>
      <c r="AL245" s="98"/>
      <c r="AM245" s="98"/>
      <c r="AN245" s="98"/>
    </row>
    <row r="246" spans="15:40" s="97" customFormat="1" ht="32.5">
      <c r="O246" s="98"/>
      <c r="P246" s="98"/>
      <c r="Q246" s="98"/>
      <c r="R246" s="98"/>
      <c r="S246" s="98"/>
      <c r="T246" s="98"/>
      <c r="U246" s="98"/>
      <c r="V246" s="98"/>
      <c r="W246" s="100"/>
      <c r="X246" s="98"/>
      <c r="Y246" s="98"/>
      <c r="Z246" s="98"/>
      <c r="AA246" s="98"/>
      <c r="AB246" s="98"/>
      <c r="AC246" s="98"/>
      <c r="AD246" s="98"/>
      <c r="AE246" s="98"/>
      <c r="AF246" s="98"/>
      <c r="AG246" s="98"/>
      <c r="AH246" s="98"/>
      <c r="AI246" s="98"/>
      <c r="AJ246" s="98"/>
      <c r="AK246" s="98"/>
      <c r="AL246" s="98"/>
      <c r="AM246" s="98"/>
      <c r="AN246" s="98"/>
    </row>
    <row r="247" spans="15:40" s="97" customFormat="1" ht="32.5">
      <c r="O247" s="98"/>
      <c r="P247" s="98"/>
      <c r="Q247" s="98"/>
      <c r="R247" s="98"/>
      <c r="S247" s="98"/>
      <c r="T247" s="98"/>
      <c r="U247" s="98"/>
      <c r="V247" s="98"/>
      <c r="W247" s="100"/>
      <c r="X247" s="98"/>
      <c r="Y247" s="98"/>
      <c r="Z247" s="98"/>
      <c r="AA247" s="98"/>
      <c r="AB247" s="98"/>
      <c r="AC247" s="98"/>
      <c r="AD247" s="98"/>
      <c r="AE247" s="98"/>
      <c r="AF247" s="98"/>
      <c r="AG247" s="98"/>
      <c r="AH247" s="98"/>
      <c r="AI247" s="98"/>
      <c r="AJ247" s="98"/>
      <c r="AK247" s="98"/>
      <c r="AL247" s="98"/>
      <c r="AM247" s="98"/>
      <c r="AN247" s="98"/>
    </row>
    <row r="248" spans="15:40" s="97" customFormat="1" ht="32.5">
      <c r="O248" s="98"/>
      <c r="P248" s="98"/>
      <c r="Q248" s="98"/>
      <c r="R248" s="98"/>
      <c r="S248" s="98"/>
      <c r="T248" s="98"/>
      <c r="U248" s="98"/>
      <c r="V248" s="98"/>
      <c r="W248" s="100"/>
      <c r="X248" s="98"/>
      <c r="Y248" s="98"/>
      <c r="Z248" s="98"/>
      <c r="AA248" s="98"/>
      <c r="AB248" s="98"/>
      <c r="AC248" s="98"/>
      <c r="AD248" s="98"/>
      <c r="AE248" s="98"/>
      <c r="AF248" s="98"/>
      <c r="AG248" s="98"/>
      <c r="AH248" s="98"/>
      <c r="AI248" s="98"/>
      <c r="AJ248" s="98"/>
      <c r="AK248" s="98"/>
      <c r="AL248" s="98"/>
      <c r="AM248" s="98"/>
      <c r="AN248" s="98"/>
    </row>
    <row r="249" spans="15:40" s="97" customFormat="1" ht="32.5">
      <c r="O249" s="98"/>
      <c r="P249" s="98"/>
      <c r="Q249" s="98"/>
      <c r="R249" s="98"/>
      <c r="S249" s="98"/>
      <c r="T249" s="98"/>
      <c r="U249" s="98"/>
      <c r="V249" s="98"/>
      <c r="W249" s="100"/>
      <c r="X249" s="98"/>
      <c r="Y249" s="98"/>
      <c r="Z249" s="98"/>
      <c r="AA249" s="98"/>
      <c r="AB249" s="98"/>
      <c r="AC249" s="98"/>
      <c r="AD249" s="98"/>
      <c r="AE249" s="98"/>
      <c r="AF249" s="98"/>
      <c r="AG249" s="98"/>
      <c r="AH249" s="98"/>
      <c r="AI249" s="98"/>
      <c r="AJ249" s="98"/>
      <c r="AK249" s="98"/>
      <c r="AL249" s="98"/>
      <c r="AM249" s="98"/>
      <c r="AN249" s="98"/>
    </row>
    <row r="250" spans="15:40" s="97" customFormat="1" ht="32.5">
      <c r="O250" s="98"/>
      <c r="P250" s="98"/>
      <c r="Q250" s="98"/>
      <c r="R250" s="98"/>
      <c r="S250" s="98"/>
      <c r="T250" s="98"/>
      <c r="U250" s="98"/>
      <c r="V250" s="98"/>
      <c r="W250" s="100"/>
      <c r="X250" s="98"/>
      <c r="Y250" s="98"/>
      <c r="Z250" s="98"/>
      <c r="AA250" s="98"/>
      <c r="AB250" s="98"/>
      <c r="AC250" s="98"/>
      <c r="AD250" s="98"/>
      <c r="AE250" s="98"/>
      <c r="AF250" s="98"/>
      <c r="AG250" s="98"/>
      <c r="AH250" s="98"/>
      <c r="AI250" s="98"/>
      <c r="AJ250" s="98"/>
      <c r="AK250" s="98"/>
      <c r="AL250" s="98"/>
      <c r="AM250" s="98"/>
      <c r="AN250" s="98"/>
    </row>
    <row r="251" spans="15:40" s="97" customFormat="1" ht="32.5">
      <c r="O251" s="98"/>
      <c r="P251" s="98"/>
      <c r="Q251" s="98"/>
      <c r="R251" s="98"/>
      <c r="S251" s="98"/>
      <c r="T251" s="98"/>
      <c r="U251" s="98"/>
      <c r="V251" s="98"/>
      <c r="W251" s="100"/>
      <c r="X251" s="98"/>
      <c r="Y251" s="98"/>
      <c r="Z251" s="98"/>
      <c r="AA251" s="98"/>
      <c r="AB251" s="98"/>
      <c r="AC251" s="98"/>
      <c r="AD251" s="98"/>
      <c r="AE251" s="98"/>
      <c r="AF251" s="98"/>
      <c r="AG251" s="98"/>
      <c r="AH251" s="98"/>
      <c r="AI251" s="98"/>
      <c r="AJ251" s="98"/>
      <c r="AK251" s="98"/>
      <c r="AL251" s="98"/>
      <c r="AM251" s="98"/>
      <c r="AN251" s="98"/>
    </row>
    <row r="252" spans="15:40" s="97" customFormat="1" ht="32.5">
      <c r="O252" s="98"/>
      <c r="P252" s="98"/>
      <c r="Q252" s="98"/>
      <c r="R252" s="98"/>
      <c r="S252" s="98"/>
      <c r="T252" s="98"/>
      <c r="U252" s="98"/>
      <c r="V252" s="98"/>
      <c r="W252" s="100"/>
      <c r="X252" s="98"/>
      <c r="Y252" s="98"/>
      <c r="Z252" s="98"/>
      <c r="AA252" s="98"/>
      <c r="AB252" s="98"/>
      <c r="AC252" s="98"/>
      <c r="AD252" s="98"/>
      <c r="AE252" s="98"/>
      <c r="AF252" s="98"/>
      <c r="AG252" s="98"/>
      <c r="AH252" s="98"/>
      <c r="AI252" s="98"/>
      <c r="AJ252" s="98"/>
      <c r="AK252" s="98"/>
      <c r="AL252" s="98"/>
      <c r="AM252" s="98"/>
      <c r="AN252" s="98"/>
    </row>
    <row r="253" spans="15:40" s="97" customFormat="1" ht="32.5">
      <c r="O253" s="98"/>
      <c r="P253" s="98"/>
      <c r="Q253" s="98"/>
      <c r="R253" s="98"/>
      <c r="S253" s="98"/>
      <c r="T253" s="98"/>
      <c r="U253" s="98"/>
      <c r="V253" s="98"/>
      <c r="W253" s="100"/>
      <c r="X253" s="98"/>
      <c r="Y253" s="98"/>
      <c r="Z253" s="98"/>
      <c r="AA253" s="98"/>
      <c r="AB253" s="98"/>
      <c r="AC253" s="98"/>
      <c r="AD253" s="98"/>
      <c r="AE253" s="98"/>
      <c r="AF253" s="98"/>
      <c r="AG253" s="98"/>
      <c r="AH253" s="98"/>
      <c r="AI253" s="98"/>
      <c r="AJ253" s="98"/>
      <c r="AK253" s="98"/>
      <c r="AL253" s="98"/>
      <c r="AM253" s="98"/>
      <c r="AN253" s="98"/>
    </row>
    <row r="254" spans="15:40" s="97" customFormat="1" ht="32.5">
      <c r="O254" s="98"/>
      <c r="P254" s="98"/>
      <c r="Q254" s="98"/>
      <c r="R254" s="98"/>
      <c r="S254" s="98"/>
      <c r="T254" s="98"/>
      <c r="U254" s="98"/>
      <c r="V254" s="98"/>
      <c r="W254" s="100"/>
      <c r="X254" s="98"/>
      <c r="Y254" s="98"/>
      <c r="Z254" s="98"/>
      <c r="AA254" s="98"/>
      <c r="AB254" s="98"/>
      <c r="AC254" s="98"/>
      <c r="AD254" s="98"/>
      <c r="AE254" s="98"/>
      <c r="AF254" s="98"/>
      <c r="AG254" s="98"/>
      <c r="AH254" s="98"/>
      <c r="AI254" s="98"/>
      <c r="AJ254" s="98"/>
      <c r="AK254" s="98"/>
      <c r="AL254" s="98"/>
      <c r="AM254" s="98"/>
      <c r="AN254" s="98"/>
    </row>
    <row r="255" spans="15:40" s="97" customFormat="1" ht="32.5">
      <c r="O255" s="98"/>
      <c r="P255" s="98"/>
      <c r="Q255" s="98"/>
      <c r="R255" s="98"/>
      <c r="S255" s="98"/>
      <c r="T255" s="98"/>
      <c r="U255" s="98"/>
      <c r="V255" s="98"/>
      <c r="W255" s="100"/>
      <c r="X255" s="98"/>
      <c r="Y255" s="98"/>
      <c r="Z255" s="98"/>
      <c r="AA255" s="98"/>
      <c r="AB255" s="98"/>
      <c r="AC255" s="98"/>
      <c r="AD255" s="98"/>
      <c r="AE255" s="98"/>
      <c r="AF255" s="98"/>
      <c r="AG255" s="98"/>
      <c r="AH255" s="98"/>
      <c r="AI255" s="98"/>
      <c r="AJ255" s="98"/>
      <c r="AK255" s="98"/>
      <c r="AL255" s="98"/>
      <c r="AM255" s="98"/>
      <c r="AN255" s="98"/>
    </row>
    <row r="256" spans="15:40" s="97" customFormat="1" ht="32.5">
      <c r="O256" s="98"/>
      <c r="P256" s="98"/>
      <c r="Q256" s="98"/>
      <c r="R256" s="98"/>
      <c r="S256" s="98"/>
      <c r="T256" s="98"/>
      <c r="U256" s="98"/>
      <c r="V256" s="98"/>
      <c r="W256" s="100"/>
      <c r="X256" s="98"/>
      <c r="Y256" s="98"/>
      <c r="Z256" s="98"/>
      <c r="AA256" s="98"/>
      <c r="AB256" s="98"/>
      <c r="AC256" s="98"/>
      <c r="AD256" s="98"/>
      <c r="AE256" s="98"/>
      <c r="AF256" s="98"/>
      <c r="AG256" s="98"/>
      <c r="AH256" s="98"/>
      <c r="AI256" s="98"/>
      <c r="AJ256" s="98"/>
      <c r="AK256" s="98"/>
      <c r="AL256" s="98"/>
      <c r="AM256" s="98"/>
      <c r="AN256" s="98"/>
    </row>
    <row r="257" spans="15:40" s="97" customFormat="1" ht="32.5">
      <c r="O257" s="98"/>
      <c r="P257" s="98"/>
      <c r="Q257" s="98"/>
      <c r="R257" s="98"/>
      <c r="S257" s="98"/>
      <c r="T257" s="98"/>
      <c r="U257" s="98"/>
      <c r="V257" s="98"/>
      <c r="W257" s="100"/>
      <c r="X257" s="98"/>
      <c r="Y257" s="98"/>
      <c r="Z257" s="98"/>
      <c r="AA257" s="98"/>
      <c r="AB257" s="98"/>
      <c r="AC257" s="98"/>
      <c r="AD257" s="98"/>
      <c r="AE257" s="98"/>
      <c r="AF257" s="98"/>
      <c r="AG257" s="98"/>
      <c r="AH257" s="98"/>
      <c r="AI257" s="98"/>
      <c r="AJ257" s="98"/>
      <c r="AK257" s="98"/>
      <c r="AL257" s="98"/>
      <c r="AM257" s="98"/>
      <c r="AN257" s="98"/>
    </row>
    <row r="258" spans="15:40" s="97" customFormat="1" ht="32.5">
      <c r="O258" s="98"/>
      <c r="P258" s="98"/>
      <c r="Q258" s="98"/>
      <c r="R258" s="98"/>
      <c r="S258" s="98"/>
      <c r="T258" s="98"/>
      <c r="U258" s="98"/>
      <c r="V258" s="98"/>
      <c r="W258" s="100"/>
      <c r="X258" s="98"/>
      <c r="Y258" s="98"/>
      <c r="Z258" s="98"/>
      <c r="AA258" s="98"/>
      <c r="AB258" s="98"/>
      <c r="AC258" s="98"/>
      <c r="AD258" s="98"/>
      <c r="AE258" s="98"/>
      <c r="AF258" s="98"/>
      <c r="AG258" s="98"/>
      <c r="AH258" s="98"/>
      <c r="AI258" s="98"/>
      <c r="AJ258" s="98"/>
      <c r="AK258" s="98"/>
      <c r="AL258" s="98"/>
      <c r="AM258" s="98"/>
      <c r="AN258" s="98"/>
    </row>
    <row r="259" spans="15:40" s="97" customFormat="1" ht="32.5">
      <c r="O259" s="98"/>
      <c r="P259" s="98"/>
      <c r="Q259" s="98"/>
      <c r="R259" s="98"/>
      <c r="S259" s="98"/>
      <c r="T259" s="98"/>
      <c r="U259" s="98"/>
      <c r="V259" s="98"/>
      <c r="W259" s="100"/>
      <c r="X259" s="98"/>
      <c r="Y259" s="98"/>
      <c r="Z259" s="98"/>
      <c r="AA259" s="98"/>
      <c r="AB259" s="98"/>
      <c r="AC259" s="98"/>
      <c r="AD259" s="98"/>
      <c r="AE259" s="98"/>
      <c r="AF259" s="98"/>
      <c r="AG259" s="98"/>
      <c r="AH259" s="98"/>
      <c r="AI259" s="98"/>
      <c r="AJ259" s="98"/>
      <c r="AK259" s="98"/>
      <c r="AL259" s="98"/>
      <c r="AM259" s="98"/>
      <c r="AN259" s="98"/>
    </row>
    <row r="260" spans="15:40" s="97" customFormat="1" ht="32.5">
      <c r="O260" s="98"/>
      <c r="P260" s="98"/>
      <c r="Q260" s="98"/>
      <c r="R260" s="98"/>
      <c r="S260" s="98"/>
      <c r="T260" s="98"/>
      <c r="U260" s="98"/>
      <c r="V260" s="98"/>
      <c r="W260" s="100"/>
      <c r="X260" s="98"/>
      <c r="Y260" s="98"/>
      <c r="Z260" s="98"/>
      <c r="AA260" s="98"/>
      <c r="AB260" s="98"/>
      <c r="AC260" s="98"/>
      <c r="AD260" s="98"/>
      <c r="AE260" s="98"/>
      <c r="AF260" s="98"/>
      <c r="AG260" s="98"/>
      <c r="AH260" s="98"/>
      <c r="AI260" s="98"/>
      <c r="AJ260" s="98"/>
      <c r="AK260" s="98"/>
      <c r="AL260" s="98"/>
      <c r="AM260" s="98"/>
      <c r="AN260" s="98"/>
    </row>
    <row r="261" spans="15:40" s="97" customFormat="1" ht="32.5">
      <c r="O261" s="98"/>
      <c r="P261" s="98"/>
      <c r="Q261" s="98"/>
      <c r="R261" s="98"/>
      <c r="S261" s="98"/>
      <c r="T261" s="98"/>
      <c r="U261" s="98"/>
      <c r="V261" s="98"/>
      <c r="W261" s="100"/>
      <c r="X261" s="98"/>
      <c r="Y261" s="98"/>
      <c r="Z261" s="98"/>
      <c r="AA261" s="98"/>
      <c r="AB261" s="98"/>
      <c r="AC261" s="98"/>
      <c r="AD261" s="98"/>
      <c r="AE261" s="98"/>
      <c r="AF261" s="98"/>
      <c r="AG261" s="98"/>
      <c r="AH261" s="98"/>
      <c r="AI261" s="98"/>
      <c r="AJ261" s="98"/>
      <c r="AK261" s="98"/>
      <c r="AL261" s="98"/>
      <c r="AM261" s="98"/>
      <c r="AN261" s="98"/>
    </row>
    <row r="262" spans="15:40" s="97" customFormat="1" ht="32.5">
      <c r="O262" s="98"/>
      <c r="P262" s="98"/>
      <c r="Q262" s="98"/>
      <c r="R262" s="98"/>
      <c r="S262" s="98"/>
      <c r="T262" s="98"/>
      <c r="U262" s="98"/>
      <c r="V262" s="98"/>
      <c r="W262" s="100"/>
      <c r="X262" s="98"/>
      <c r="Y262" s="98"/>
      <c r="Z262" s="98"/>
      <c r="AA262" s="98"/>
      <c r="AB262" s="98"/>
      <c r="AC262" s="98"/>
      <c r="AD262" s="98"/>
      <c r="AE262" s="98"/>
      <c r="AF262" s="98"/>
      <c r="AG262" s="98"/>
      <c r="AH262" s="98"/>
      <c r="AI262" s="98"/>
      <c r="AJ262" s="98"/>
      <c r="AK262" s="98"/>
      <c r="AL262" s="98"/>
      <c r="AM262" s="98"/>
      <c r="AN262" s="98"/>
    </row>
    <row r="263" spans="15:40" s="97" customFormat="1" ht="32.5">
      <c r="O263" s="98"/>
      <c r="P263" s="98"/>
      <c r="Q263" s="98"/>
      <c r="R263" s="98"/>
      <c r="S263" s="98"/>
      <c r="T263" s="98"/>
      <c r="U263" s="98"/>
      <c r="V263" s="98"/>
      <c r="W263" s="100"/>
      <c r="X263" s="98"/>
      <c r="Y263" s="98"/>
      <c r="Z263" s="98"/>
      <c r="AA263" s="98"/>
      <c r="AB263" s="98"/>
      <c r="AC263" s="98"/>
      <c r="AD263" s="98"/>
      <c r="AE263" s="98"/>
      <c r="AF263" s="98"/>
      <c r="AG263" s="98"/>
      <c r="AH263" s="98"/>
      <c r="AI263" s="98"/>
      <c r="AJ263" s="98"/>
      <c r="AK263" s="98"/>
      <c r="AL263" s="98"/>
      <c r="AM263" s="98"/>
      <c r="AN263" s="98"/>
    </row>
    <row r="264" spans="15:40" s="97" customFormat="1" ht="32.5">
      <c r="O264" s="98"/>
      <c r="P264" s="98"/>
      <c r="Q264" s="98"/>
      <c r="R264" s="98"/>
      <c r="S264" s="98"/>
      <c r="T264" s="98"/>
      <c r="U264" s="98"/>
      <c r="V264" s="98"/>
      <c r="W264" s="100"/>
      <c r="X264" s="98"/>
      <c r="Y264" s="98"/>
      <c r="Z264" s="98"/>
      <c r="AA264" s="98"/>
      <c r="AB264" s="98"/>
      <c r="AC264" s="98"/>
      <c r="AD264" s="98"/>
      <c r="AE264" s="98"/>
      <c r="AF264" s="98"/>
      <c r="AG264" s="98"/>
      <c r="AH264" s="98"/>
      <c r="AI264" s="98"/>
      <c r="AJ264" s="98"/>
      <c r="AK264" s="98"/>
      <c r="AL264" s="98"/>
      <c r="AM264" s="98"/>
      <c r="AN264" s="98"/>
    </row>
    <row r="265" spans="15:40" s="97" customFormat="1" ht="32.5">
      <c r="O265" s="98"/>
      <c r="P265" s="98"/>
      <c r="Q265" s="98"/>
      <c r="R265" s="98"/>
      <c r="S265" s="98"/>
      <c r="T265" s="98"/>
      <c r="U265" s="98"/>
      <c r="V265" s="98"/>
      <c r="W265" s="100"/>
      <c r="X265" s="98"/>
      <c r="Y265" s="98"/>
      <c r="Z265" s="98"/>
      <c r="AA265" s="98"/>
      <c r="AB265" s="98"/>
      <c r="AC265" s="98"/>
      <c r="AD265" s="98"/>
      <c r="AE265" s="98"/>
      <c r="AF265" s="98"/>
      <c r="AG265" s="98"/>
      <c r="AH265" s="98"/>
      <c r="AI265" s="98"/>
      <c r="AJ265" s="98"/>
      <c r="AK265" s="98"/>
      <c r="AL265" s="98"/>
      <c r="AM265" s="98"/>
      <c r="AN265" s="98"/>
    </row>
    <row r="266" spans="15:40" s="97" customFormat="1" ht="32.5">
      <c r="O266" s="98"/>
      <c r="P266" s="98"/>
      <c r="Q266" s="98"/>
      <c r="R266" s="98"/>
      <c r="S266" s="98"/>
      <c r="T266" s="98"/>
      <c r="U266" s="98"/>
      <c r="V266" s="98"/>
      <c r="W266" s="100"/>
      <c r="X266" s="98"/>
      <c r="Y266" s="98"/>
      <c r="Z266" s="98"/>
      <c r="AA266" s="98"/>
      <c r="AB266" s="98"/>
      <c r="AC266" s="98"/>
      <c r="AD266" s="98"/>
      <c r="AE266" s="98"/>
      <c r="AF266" s="98"/>
      <c r="AG266" s="98"/>
      <c r="AH266" s="98"/>
      <c r="AI266" s="98"/>
      <c r="AJ266" s="98"/>
      <c r="AK266" s="98"/>
      <c r="AL266" s="98"/>
      <c r="AM266" s="98"/>
      <c r="AN266" s="98"/>
    </row>
    <row r="267" spans="15:40" s="97" customFormat="1" ht="32.5">
      <c r="O267" s="98"/>
      <c r="P267" s="98"/>
      <c r="Q267" s="98"/>
      <c r="R267" s="98"/>
      <c r="S267" s="98"/>
      <c r="T267" s="98"/>
      <c r="U267" s="98"/>
      <c r="V267" s="98"/>
      <c r="W267" s="100"/>
      <c r="X267" s="98"/>
      <c r="Y267" s="98"/>
      <c r="Z267" s="98"/>
      <c r="AA267" s="98"/>
      <c r="AB267" s="98"/>
      <c r="AC267" s="98"/>
      <c r="AD267" s="98"/>
      <c r="AE267" s="98"/>
      <c r="AF267" s="98"/>
      <c r="AG267" s="98"/>
      <c r="AH267" s="98"/>
      <c r="AI267" s="98"/>
      <c r="AJ267" s="98"/>
      <c r="AK267" s="98"/>
      <c r="AL267" s="98"/>
      <c r="AM267" s="98"/>
      <c r="AN267" s="98"/>
    </row>
    <row r="268" spans="15:40" s="97" customFormat="1" ht="32.5">
      <c r="O268" s="98"/>
      <c r="P268" s="98"/>
      <c r="Q268" s="98"/>
      <c r="R268" s="98"/>
      <c r="S268" s="98"/>
      <c r="T268" s="98"/>
      <c r="U268" s="98"/>
      <c r="V268" s="98"/>
      <c r="W268" s="100"/>
      <c r="X268" s="98"/>
      <c r="Y268" s="98"/>
      <c r="Z268" s="98"/>
      <c r="AA268" s="98"/>
      <c r="AB268" s="98"/>
      <c r="AC268" s="98"/>
      <c r="AD268" s="98"/>
      <c r="AE268" s="98"/>
      <c r="AF268" s="98"/>
      <c r="AG268" s="98"/>
      <c r="AH268" s="98"/>
      <c r="AI268" s="98"/>
      <c r="AJ268" s="98"/>
      <c r="AK268" s="98"/>
      <c r="AL268" s="98"/>
      <c r="AM268" s="98"/>
      <c r="AN268" s="98"/>
    </row>
    <row r="269" spans="15:40" s="97" customFormat="1" ht="32.5">
      <c r="O269" s="98"/>
      <c r="P269" s="98"/>
      <c r="Q269" s="98"/>
      <c r="R269" s="98"/>
      <c r="S269" s="98"/>
      <c r="T269" s="98"/>
      <c r="U269" s="98"/>
      <c r="V269" s="98"/>
      <c r="W269" s="100"/>
      <c r="X269" s="98"/>
      <c r="Y269" s="98"/>
      <c r="Z269" s="98"/>
      <c r="AA269" s="98"/>
      <c r="AB269" s="98"/>
      <c r="AC269" s="98"/>
      <c r="AD269" s="98"/>
      <c r="AE269" s="98"/>
      <c r="AF269" s="98"/>
      <c r="AG269" s="98"/>
      <c r="AH269" s="98"/>
      <c r="AI269" s="98"/>
      <c r="AJ269" s="98"/>
      <c r="AK269" s="98"/>
      <c r="AL269" s="98"/>
      <c r="AM269" s="98"/>
      <c r="AN269" s="98"/>
    </row>
    <row r="270" spans="15:40" s="97" customFormat="1" ht="32.5">
      <c r="O270" s="98"/>
      <c r="P270" s="98"/>
      <c r="Q270" s="98"/>
      <c r="R270" s="98"/>
      <c r="S270" s="98"/>
      <c r="T270" s="98"/>
      <c r="U270" s="98"/>
      <c r="V270" s="98"/>
      <c r="W270" s="100"/>
      <c r="X270" s="98"/>
      <c r="Y270" s="98"/>
      <c r="Z270" s="98"/>
      <c r="AA270" s="98"/>
      <c r="AB270" s="98"/>
      <c r="AC270" s="98"/>
      <c r="AD270" s="98"/>
      <c r="AE270" s="98"/>
      <c r="AF270" s="98"/>
      <c r="AG270" s="98"/>
      <c r="AH270" s="98"/>
      <c r="AI270" s="98"/>
      <c r="AJ270" s="98"/>
      <c r="AK270" s="98"/>
      <c r="AL270" s="98"/>
      <c r="AM270" s="98"/>
      <c r="AN270" s="98"/>
    </row>
    <row r="271" spans="15:40" s="97" customFormat="1" ht="32.5">
      <c r="O271" s="98"/>
      <c r="P271" s="98"/>
      <c r="Q271" s="98"/>
      <c r="R271" s="98"/>
      <c r="S271" s="98"/>
      <c r="T271" s="98"/>
      <c r="U271" s="98"/>
      <c r="V271" s="98"/>
      <c r="W271" s="100"/>
      <c r="X271" s="98"/>
      <c r="Y271" s="98"/>
      <c r="Z271" s="98"/>
      <c r="AA271" s="98"/>
      <c r="AB271" s="98"/>
      <c r="AC271" s="98"/>
      <c r="AD271" s="98"/>
      <c r="AE271" s="98"/>
      <c r="AF271" s="98"/>
      <c r="AG271" s="98"/>
      <c r="AH271" s="98"/>
      <c r="AI271" s="98"/>
      <c r="AJ271" s="98"/>
      <c r="AK271" s="98"/>
      <c r="AL271" s="98"/>
      <c r="AM271" s="98"/>
      <c r="AN271" s="98"/>
    </row>
    <row r="272" spans="15:40" s="97" customFormat="1" ht="32.5">
      <c r="O272" s="98"/>
      <c r="P272" s="98"/>
      <c r="Q272" s="98"/>
      <c r="R272" s="98"/>
      <c r="S272" s="98"/>
      <c r="T272" s="98"/>
      <c r="U272" s="98"/>
      <c r="V272" s="98"/>
      <c r="W272" s="100"/>
      <c r="X272" s="98"/>
      <c r="Y272" s="98"/>
      <c r="Z272" s="98"/>
      <c r="AA272" s="98"/>
      <c r="AB272" s="98"/>
      <c r="AC272" s="98"/>
      <c r="AD272" s="98"/>
      <c r="AE272" s="98"/>
      <c r="AF272" s="98"/>
      <c r="AG272" s="98"/>
      <c r="AH272" s="98"/>
      <c r="AI272" s="98"/>
      <c r="AJ272" s="98"/>
      <c r="AK272" s="98"/>
      <c r="AL272" s="98"/>
      <c r="AM272" s="98"/>
      <c r="AN272" s="98"/>
    </row>
    <row r="273" spans="15:40" s="97" customFormat="1" ht="32.5">
      <c r="O273" s="98"/>
      <c r="P273" s="98"/>
      <c r="Q273" s="98"/>
      <c r="R273" s="98"/>
      <c r="S273" s="98"/>
      <c r="T273" s="98"/>
      <c r="U273" s="98"/>
      <c r="V273" s="98"/>
      <c r="W273" s="100"/>
      <c r="X273" s="98"/>
      <c r="Y273" s="98"/>
      <c r="Z273" s="98"/>
      <c r="AA273" s="98"/>
      <c r="AB273" s="98"/>
      <c r="AC273" s="98"/>
      <c r="AD273" s="98"/>
      <c r="AE273" s="98"/>
      <c r="AF273" s="98"/>
      <c r="AG273" s="98"/>
      <c r="AH273" s="98"/>
      <c r="AI273" s="98"/>
      <c r="AJ273" s="98"/>
      <c r="AK273" s="98"/>
      <c r="AL273" s="98"/>
      <c r="AM273" s="98"/>
      <c r="AN273" s="98"/>
    </row>
    <row r="274" spans="15:40" s="97" customFormat="1" ht="32.5">
      <c r="O274" s="98"/>
      <c r="P274" s="98"/>
      <c r="Q274" s="98"/>
      <c r="R274" s="98"/>
      <c r="S274" s="98"/>
      <c r="T274" s="98"/>
      <c r="U274" s="98"/>
      <c r="V274" s="98"/>
      <c r="W274" s="100"/>
      <c r="X274" s="98"/>
      <c r="Y274" s="98"/>
      <c r="Z274" s="98"/>
      <c r="AA274" s="98"/>
      <c r="AB274" s="98"/>
      <c r="AC274" s="98"/>
      <c r="AD274" s="98"/>
      <c r="AE274" s="98"/>
      <c r="AF274" s="98"/>
      <c r="AG274" s="98"/>
      <c r="AH274" s="98"/>
      <c r="AI274" s="98"/>
      <c r="AJ274" s="98"/>
      <c r="AK274" s="98"/>
      <c r="AL274" s="98"/>
      <c r="AM274" s="98"/>
      <c r="AN274" s="98"/>
    </row>
    <row r="275" spans="15:40" s="97" customFormat="1" ht="32.5">
      <c r="O275" s="98"/>
      <c r="P275" s="98"/>
      <c r="Q275" s="98"/>
      <c r="R275" s="98"/>
      <c r="S275" s="98"/>
      <c r="T275" s="98"/>
      <c r="U275" s="98"/>
      <c r="V275" s="98"/>
      <c r="W275" s="100"/>
      <c r="X275" s="98"/>
      <c r="Y275" s="98"/>
      <c r="Z275" s="98"/>
      <c r="AA275" s="98"/>
      <c r="AB275" s="98"/>
      <c r="AC275" s="98"/>
      <c r="AD275" s="98"/>
      <c r="AE275" s="98"/>
      <c r="AF275" s="98"/>
      <c r="AG275" s="98"/>
      <c r="AH275" s="98"/>
      <c r="AI275" s="98"/>
      <c r="AJ275" s="98"/>
      <c r="AK275" s="98"/>
      <c r="AL275" s="98"/>
      <c r="AM275" s="98"/>
      <c r="AN275" s="98"/>
    </row>
    <row r="276" spans="15:40" s="97" customFormat="1" ht="32.5">
      <c r="O276" s="98"/>
      <c r="P276" s="98"/>
      <c r="Q276" s="98"/>
      <c r="R276" s="98"/>
      <c r="S276" s="98"/>
      <c r="T276" s="98"/>
      <c r="U276" s="98"/>
      <c r="V276" s="98"/>
      <c r="W276" s="100"/>
      <c r="X276" s="98"/>
      <c r="Y276" s="98"/>
      <c r="Z276" s="98"/>
      <c r="AA276" s="98"/>
      <c r="AB276" s="98"/>
      <c r="AC276" s="98"/>
      <c r="AD276" s="98"/>
      <c r="AE276" s="98"/>
      <c r="AF276" s="98"/>
      <c r="AG276" s="98"/>
      <c r="AH276" s="98"/>
      <c r="AI276" s="98"/>
      <c r="AJ276" s="98"/>
      <c r="AK276" s="98"/>
      <c r="AL276" s="98"/>
      <c r="AM276" s="98"/>
      <c r="AN276" s="98"/>
    </row>
    <row r="277" spans="15:40" s="97" customFormat="1" ht="32.5">
      <c r="O277" s="98"/>
      <c r="P277" s="98"/>
      <c r="Q277" s="98"/>
      <c r="R277" s="98"/>
      <c r="S277" s="98"/>
      <c r="T277" s="98"/>
      <c r="U277" s="98"/>
      <c r="V277" s="98"/>
      <c r="W277" s="100"/>
      <c r="X277" s="98"/>
      <c r="Y277" s="98"/>
      <c r="Z277" s="98"/>
      <c r="AA277" s="98"/>
      <c r="AB277" s="98"/>
      <c r="AC277" s="98"/>
      <c r="AD277" s="98"/>
      <c r="AE277" s="98"/>
      <c r="AF277" s="98"/>
      <c r="AG277" s="98"/>
      <c r="AH277" s="98"/>
      <c r="AI277" s="98"/>
      <c r="AJ277" s="98"/>
      <c r="AK277" s="98"/>
      <c r="AL277" s="98"/>
      <c r="AM277" s="98"/>
      <c r="AN277" s="98"/>
    </row>
    <row r="278" spans="15:40" s="97" customFormat="1" ht="32.5">
      <c r="O278" s="98"/>
      <c r="P278" s="98"/>
      <c r="Q278" s="98"/>
      <c r="R278" s="98"/>
      <c r="S278" s="98"/>
      <c r="T278" s="98"/>
      <c r="U278" s="98"/>
      <c r="V278" s="98"/>
      <c r="W278" s="100"/>
      <c r="X278" s="98"/>
      <c r="Y278" s="98"/>
      <c r="Z278" s="98"/>
      <c r="AA278" s="98"/>
      <c r="AB278" s="98"/>
      <c r="AC278" s="98"/>
      <c r="AD278" s="98"/>
      <c r="AE278" s="98"/>
      <c r="AF278" s="98"/>
      <c r="AG278" s="98"/>
      <c r="AH278" s="98"/>
      <c r="AI278" s="98"/>
      <c r="AJ278" s="98"/>
      <c r="AK278" s="98"/>
      <c r="AL278" s="98"/>
      <c r="AM278" s="98"/>
      <c r="AN278" s="98"/>
    </row>
    <row r="279" spans="15:40" s="97" customFormat="1" ht="32.5">
      <c r="O279" s="98"/>
      <c r="P279" s="98"/>
      <c r="Q279" s="98"/>
      <c r="R279" s="98"/>
      <c r="S279" s="98"/>
      <c r="T279" s="98"/>
      <c r="U279" s="98"/>
      <c r="V279" s="98"/>
      <c r="W279" s="100"/>
      <c r="X279" s="98"/>
      <c r="Y279" s="98"/>
      <c r="Z279" s="98"/>
      <c r="AA279" s="98"/>
      <c r="AB279" s="98"/>
      <c r="AC279" s="98"/>
      <c r="AD279" s="98"/>
      <c r="AE279" s="98"/>
      <c r="AF279" s="98"/>
      <c r="AG279" s="98"/>
      <c r="AH279" s="98"/>
      <c r="AI279" s="98"/>
      <c r="AJ279" s="98"/>
      <c r="AK279" s="98"/>
      <c r="AL279" s="98"/>
      <c r="AM279" s="98"/>
      <c r="AN279" s="98"/>
    </row>
    <row r="280" spans="15:40" s="97" customFormat="1" ht="32.5">
      <c r="O280" s="98"/>
      <c r="P280" s="98"/>
      <c r="Q280" s="98"/>
      <c r="R280" s="98"/>
      <c r="S280" s="98"/>
      <c r="T280" s="98"/>
      <c r="U280" s="98"/>
      <c r="V280" s="98"/>
      <c r="W280" s="100"/>
      <c r="X280" s="98"/>
      <c r="Y280" s="98"/>
      <c r="Z280" s="98"/>
      <c r="AA280" s="98"/>
      <c r="AB280" s="98"/>
      <c r="AC280" s="98"/>
      <c r="AD280" s="98"/>
      <c r="AE280" s="98"/>
      <c r="AF280" s="98"/>
      <c r="AG280" s="98"/>
      <c r="AH280" s="98"/>
      <c r="AI280" s="98"/>
      <c r="AJ280" s="98"/>
      <c r="AK280" s="98"/>
      <c r="AL280" s="98"/>
      <c r="AM280" s="98"/>
      <c r="AN280" s="98"/>
    </row>
    <row r="281" spans="15:40" s="97" customFormat="1" ht="32.5">
      <c r="O281" s="98"/>
      <c r="P281" s="98"/>
      <c r="Q281" s="98"/>
      <c r="R281" s="98"/>
      <c r="S281" s="98"/>
      <c r="T281" s="98"/>
      <c r="U281" s="98"/>
      <c r="V281" s="98"/>
      <c r="W281" s="100"/>
      <c r="X281" s="98"/>
      <c r="Y281" s="98"/>
      <c r="Z281" s="98"/>
      <c r="AA281" s="98"/>
      <c r="AB281" s="98"/>
      <c r="AC281" s="98"/>
      <c r="AD281" s="98"/>
      <c r="AE281" s="98"/>
      <c r="AF281" s="98"/>
      <c r="AG281" s="98"/>
      <c r="AH281" s="98"/>
      <c r="AI281" s="98"/>
      <c r="AJ281" s="98"/>
      <c r="AK281" s="98"/>
      <c r="AL281" s="98"/>
      <c r="AM281" s="98"/>
      <c r="AN281" s="98"/>
    </row>
    <row r="282" spans="15:40" s="97" customFormat="1" ht="32.5">
      <c r="O282" s="98"/>
      <c r="P282" s="98"/>
      <c r="Q282" s="98"/>
      <c r="R282" s="98"/>
      <c r="S282" s="98"/>
      <c r="T282" s="98"/>
      <c r="U282" s="98"/>
      <c r="V282" s="98"/>
      <c r="W282" s="100"/>
      <c r="X282" s="98"/>
      <c r="Y282" s="98"/>
      <c r="Z282" s="98"/>
      <c r="AA282" s="98"/>
      <c r="AB282" s="98"/>
      <c r="AC282" s="98"/>
      <c r="AD282" s="98"/>
      <c r="AE282" s="98"/>
      <c r="AF282" s="98"/>
      <c r="AG282" s="98"/>
      <c r="AH282" s="98"/>
      <c r="AI282" s="98"/>
      <c r="AJ282" s="98"/>
      <c r="AK282" s="98"/>
      <c r="AL282" s="98"/>
      <c r="AM282" s="98"/>
      <c r="AN282" s="98"/>
    </row>
    <row r="283" spans="15:40" s="97" customFormat="1" ht="32.5">
      <c r="O283" s="98"/>
      <c r="P283" s="98"/>
      <c r="Q283" s="98"/>
      <c r="R283" s="98"/>
      <c r="S283" s="98"/>
      <c r="T283" s="98"/>
      <c r="U283" s="98"/>
      <c r="V283" s="98"/>
      <c r="W283" s="100"/>
      <c r="X283" s="98"/>
      <c r="Y283" s="98"/>
      <c r="Z283" s="98"/>
      <c r="AA283" s="98"/>
      <c r="AB283" s="98"/>
      <c r="AC283" s="98"/>
      <c r="AD283" s="98"/>
      <c r="AE283" s="98"/>
      <c r="AF283" s="98"/>
      <c r="AG283" s="98"/>
      <c r="AH283" s="98"/>
      <c r="AI283" s="98"/>
      <c r="AJ283" s="98"/>
      <c r="AK283" s="98"/>
      <c r="AL283" s="98"/>
      <c r="AM283" s="98"/>
      <c r="AN283" s="98"/>
    </row>
    <row r="284" spans="15:40" s="97" customFormat="1" ht="32.5">
      <c r="O284" s="98"/>
      <c r="P284" s="98"/>
      <c r="Q284" s="98"/>
      <c r="R284" s="98"/>
      <c r="S284" s="98"/>
      <c r="T284" s="98"/>
      <c r="U284" s="98"/>
      <c r="V284" s="98"/>
      <c r="W284" s="100"/>
      <c r="X284" s="98"/>
      <c r="Y284" s="98"/>
      <c r="Z284" s="98"/>
      <c r="AA284" s="98"/>
      <c r="AB284" s="98"/>
      <c r="AC284" s="98"/>
      <c r="AD284" s="98"/>
      <c r="AE284" s="98"/>
      <c r="AF284" s="98"/>
      <c r="AG284" s="98"/>
      <c r="AH284" s="98"/>
      <c r="AI284" s="98"/>
      <c r="AJ284" s="98"/>
      <c r="AK284" s="98"/>
      <c r="AL284" s="98"/>
      <c r="AM284" s="98"/>
      <c r="AN284" s="98"/>
    </row>
    <row r="285" spans="15:40" s="97" customFormat="1" ht="32.5">
      <c r="O285" s="98"/>
      <c r="P285" s="98"/>
      <c r="Q285" s="98"/>
      <c r="R285" s="98"/>
      <c r="S285" s="98"/>
      <c r="T285" s="98"/>
      <c r="U285" s="98"/>
      <c r="V285" s="98"/>
      <c r="W285" s="100"/>
      <c r="X285" s="98"/>
      <c r="Y285" s="98"/>
      <c r="Z285" s="98"/>
      <c r="AA285" s="98"/>
      <c r="AB285" s="98"/>
      <c r="AC285" s="98"/>
      <c r="AD285" s="98"/>
      <c r="AE285" s="98"/>
      <c r="AF285" s="98"/>
      <c r="AG285" s="98"/>
      <c r="AH285" s="98"/>
      <c r="AI285" s="98"/>
      <c r="AJ285" s="98"/>
      <c r="AK285" s="98"/>
      <c r="AL285" s="98"/>
      <c r="AM285" s="98"/>
      <c r="AN285" s="98"/>
    </row>
    <row r="286" spans="15:40" s="97" customFormat="1" ht="32.5">
      <c r="O286" s="98"/>
      <c r="P286" s="98"/>
      <c r="Q286" s="98"/>
      <c r="R286" s="98"/>
      <c r="S286" s="98"/>
      <c r="T286" s="98"/>
      <c r="U286" s="98"/>
      <c r="V286" s="98"/>
      <c r="W286" s="100"/>
      <c r="X286" s="98"/>
      <c r="Y286" s="98"/>
      <c r="Z286" s="98"/>
      <c r="AA286" s="98"/>
      <c r="AB286" s="98"/>
      <c r="AC286" s="98"/>
      <c r="AD286" s="98"/>
      <c r="AE286" s="98"/>
      <c r="AF286" s="98"/>
      <c r="AG286" s="98"/>
      <c r="AH286" s="98"/>
      <c r="AI286" s="98"/>
      <c r="AJ286" s="98"/>
      <c r="AK286" s="98"/>
      <c r="AL286" s="98"/>
      <c r="AM286" s="98"/>
      <c r="AN286" s="98"/>
    </row>
    <row r="287" spans="15:40" s="97" customFormat="1" ht="32.5">
      <c r="O287" s="98"/>
      <c r="P287" s="98"/>
      <c r="Q287" s="98"/>
      <c r="R287" s="98"/>
      <c r="S287" s="98"/>
      <c r="T287" s="98"/>
      <c r="U287" s="98"/>
      <c r="V287" s="98"/>
      <c r="W287" s="100"/>
      <c r="X287" s="98"/>
      <c r="Y287" s="98"/>
      <c r="Z287" s="98"/>
      <c r="AA287" s="98"/>
      <c r="AB287" s="98"/>
      <c r="AC287" s="98"/>
      <c r="AD287" s="98"/>
      <c r="AE287" s="98"/>
      <c r="AF287" s="98"/>
      <c r="AG287" s="98"/>
      <c r="AH287" s="98"/>
      <c r="AI287" s="98"/>
      <c r="AJ287" s="98"/>
      <c r="AK287" s="98"/>
      <c r="AL287" s="98"/>
      <c r="AM287" s="98"/>
      <c r="AN287" s="98"/>
    </row>
    <row r="288" spans="15:40" s="97" customFormat="1" ht="32.5">
      <c r="O288" s="98"/>
      <c r="P288" s="98"/>
      <c r="Q288" s="98"/>
      <c r="R288" s="98"/>
      <c r="S288" s="98"/>
      <c r="T288" s="98"/>
      <c r="U288" s="98"/>
      <c r="V288" s="98"/>
      <c r="W288" s="100"/>
      <c r="X288" s="98"/>
      <c r="Y288" s="98"/>
      <c r="Z288" s="98"/>
      <c r="AA288" s="98"/>
      <c r="AB288" s="98"/>
      <c r="AC288" s="98"/>
      <c r="AD288" s="98"/>
      <c r="AE288" s="98"/>
      <c r="AF288" s="98"/>
      <c r="AG288" s="98"/>
      <c r="AH288" s="98"/>
      <c r="AI288" s="98"/>
      <c r="AJ288" s="98"/>
      <c r="AK288" s="98"/>
      <c r="AL288" s="98"/>
      <c r="AM288" s="98"/>
      <c r="AN288" s="98"/>
    </row>
    <row r="289" spans="15:40" s="97" customFormat="1" ht="32.5">
      <c r="O289" s="98"/>
      <c r="P289" s="98"/>
      <c r="Q289" s="98"/>
      <c r="R289" s="98"/>
      <c r="S289" s="98"/>
      <c r="T289" s="98"/>
      <c r="U289" s="98"/>
      <c r="V289" s="98"/>
      <c r="W289" s="100"/>
      <c r="X289" s="98"/>
      <c r="Y289" s="98"/>
      <c r="Z289" s="98"/>
      <c r="AA289" s="98"/>
      <c r="AB289" s="98"/>
      <c r="AC289" s="98"/>
      <c r="AD289" s="98"/>
      <c r="AE289" s="98"/>
      <c r="AF289" s="98"/>
      <c r="AG289" s="98"/>
      <c r="AH289" s="98"/>
      <c r="AI289" s="98"/>
      <c r="AJ289" s="98"/>
      <c r="AK289" s="98"/>
      <c r="AL289" s="98"/>
      <c r="AM289" s="98"/>
      <c r="AN289" s="98"/>
    </row>
    <row r="290" spans="15:40" s="97" customFormat="1" ht="32.5">
      <c r="O290" s="98"/>
      <c r="P290" s="98"/>
      <c r="Q290" s="98"/>
      <c r="R290" s="98"/>
      <c r="S290" s="98"/>
      <c r="T290" s="98"/>
      <c r="U290" s="98"/>
      <c r="V290" s="98"/>
      <c r="W290" s="100"/>
      <c r="X290" s="98"/>
      <c r="Y290" s="98"/>
      <c r="Z290" s="98"/>
      <c r="AA290" s="98"/>
      <c r="AB290" s="98"/>
      <c r="AC290" s="98"/>
      <c r="AD290" s="98"/>
      <c r="AE290" s="98"/>
      <c r="AF290" s="98"/>
      <c r="AG290" s="98"/>
      <c r="AH290" s="98"/>
      <c r="AI290" s="98"/>
      <c r="AJ290" s="98"/>
      <c r="AK290" s="98"/>
      <c r="AL290" s="98"/>
      <c r="AM290" s="98"/>
      <c r="AN290" s="98"/>
    </row>
    <row r="291" spans="15:40" s="97" customFormat="1" ht="32.5">
      <c r="O291" s="98"/>
      <c r="P291" s="98"/>
      <c r="Q291" s="98"/>
      <c r="R291" s="98"/>
      <c r="S291" s="98"/>
      <c r="T291" s="98"/>
      <c r="U291" s="98"/>
      <c r="V291" s="98"/>
      <c r="W291" s="100"/>
      <c r="X291" s="98"/>
      <c r="Y291" s="98"/>
      <c r="Z291" s="98"/>
      <c r="AA291" s="98"/>
      <c r="AB291" s="98"/>
      <c r="AC291" s="98"/>
      <c r="AD291" s="98"/>
      <c r="AE291" s="98"/>
      <c r="AF291" s="98"/>
      <c r="AG291" s="98"/>
      <c r="AH291" s="98"/>
      <c r="AI291" s="98"/>
      <c r="AJ291" s="98"/>
      <c r="AK291" s="98"/>
      <c r="AL291" s="98"/>
      <c r="AM291" s="98"/>
      <c r="AN291" s="98"/>
    </row>
    <row r="292" spans="15:40" s="97" customFormat="1" ht="32.5">
      <c r="O292" s="98"/>
      <c r="P292" s="98"/>
      <c r="Q292" s="98"/>
      <c r="R292" s="98"/>
      <c r="S292" s="98"/>
      <c r="T292" s="98"/>
      <c r="U292" s="98"/>
      <c r="V292" s="98"/>
      <c r="W292" s="100"/>
      <c r="X292" s="98"/>
      <c r="Y292" s="98"/>
      <c r="Z292" s="98"/>
      <c r="AA292" s="98"/>
      <c r="AB292" s="98"/>
      <c r="AC292" s="98"/>
      <c r="AD292" s="98"/>
      <c r="AE292" s="98"/>
      <c r="AF292" s="98"/>
      <c r="AG292" s="98"/>
      <c r="AH292" s="98"/>
      <c r="AI292" s="98"/>
      <c r="AJ292" s="98"/>
      <c r="AK292" s="98"/>
      <c r="AL292" s="98"/>
      <c r="AM292" s="98"/>
      <c r="AN292" s="98"/>
    </row>
    <row r="293" spans="15:40" s="97" customFormat="1" ht="32.5">
      <c r="O293" s="98"/>
      <c r="P293" s="98"/>
      <c r="Q293" s="98"/>
      <c r="R293" s="98"/>
      <c r="S293" s="98"/>
      <c r="T293" s="98"/>
      <c r="U293" s="98"/>
      <c r="V293" s="98"/>
      <c r="W293" s="100"/>
      <c r="X293" s="98"/>
      <c r="Y293" s="98"/>
      <c r="Z293" s="98"/>
      <c r="AA293" s="98"/>
      <c r="AB293" s="98"/>
      <c r="AC293" s="98"/>
      <c r="AD293" s="98"/>
      <c r="AE293" s="98"/>
      <c r="AF293" s="98"/>
      <c r="AG293" s="98"/>
      <c r="AH293" s="98"/>
      <c r="AI293" s="98"/>
      <c r="AJ293" s="98"/>
      <c r="AK293" s="98"/>
      <c r="AL293" s="98"/>
      <c r="AM293" s="98"/>
      <c r="AN293" s="98"/>
    </row>
    <row r="294" spans="15:40" s="97" customFormat="1" ht="32.5">
      <c r="O294" s="98"/>
      <c r="P294" s="98"/>
      <c r="Q294" s="98"/>
      <c r="R294" s="98"/>
      <c r="S294" s="98"/>
      <c r="T294" s="98"/>
      <c r="U294" s="98"/>
      <c r="V294" s="98"/>
      <c r="W294" s="100"/>
      <c r="X294" s="98"/>
      <c r="Y294" s="98"/>
      <c r="Z294" s="98"/>
      <c r="AA294" s="98"/>
      <c r="AB294" s="98"/>
      <c r="AC294" s="98"/>
      <c r="AD294" s="98"/>
      <c r="AE294" s="98"/>
      <c r="AF294" s="98"/>
      <c r="AG294" s="98"/>
      <c r="AH294" s="98"/>
      <c r="AI294" s="98"/>
      <c r="AJ294" s="98"/>
      <c r="AK294" s="98"/>
      <c r="AL294" s="98"/>
      <c r="AM294" s="98"/>
      <c r="AN294" s="98"/>
    </row>
    <row r="295" spans="15:40" s="97" customFormat="1" ht="32.5">
      <c r="O295" s="98"/>
      <c r="P295" s="98"/>
      <c r="Q295" s="98"/>
      <c r="R295" s="98"/>
      <c r="S295" s="98"/>
      <c r="T295" s="98"/>
      <c r="U295" s="98"/>
      <c r="V295" s="98"/>
      <c r="W295" s="100"/>
      <c r="X295" s="98"/>
      <c r="Y295" s="98"/>
      <c r="Z295" s="98"/>
      <c r="AA295" s="98"/>
      <c r="AB295" s="98"/>
      <c r="AC295" s="98"/>
      <c r="AD295" s="98"/>
      <c r="AE295" s="98"/>
      <c r="AF295" s="98"/>
      <c r="AG295" s="98"/>
      <c r="AH295" s="98"/>
      <c r="AI295" s="98"/>
      <c r="AJ295" s="98"/>
      <c r="AK295" s="98"/>
      <c r="AL295" s="98"/>
      <c r="AM295" s="98"/>
      <c r="AN295" s="98"/>
    </row>
    <row r="296" spans="15:40" s="97" customFormat="1" ht="32.5">
      <c r="O296" s="98"/>
      <c r="P296" s="98"/>
      <c r="Q296" s="98"/>
      <c r="R296" s="98"/>
      <c r="S296" s="98"/>
      <c r="T296" s="98"/>
      <c r="U296" s="98"/>
      <c r="V296" s="98"/>
      <c r="W296" s="100"/>
      <c r="X296" s="98"/>
      <c r="Y296" s="98"/>
      <c r="Z296" s="98"/>
      <c r="AA296" s="98"/>
      <c r="AB296" s="98"/>
      <c r="AC296" s="98"/>
      <c r="AD296" s="98"/>
      <c r="AE296" s="98"/>
      <c r="AF296" s="98"/>
      <c r="AG296" s="98"/>
      <c r="AH296" s="98"/>
      <c r="AI296" s="98"/>
      <c r="AJ296" s="98"/>
      <c r="AK296" s="98"/>
      <c r="AL296" s="98"/>
      <c r="AM296" s="98"/>
      <c r="AN296" s="98"/>
    </row>
    <row r="297" spans="15:40" s="97" customFormat="1" ht="32.5">
      <c r="O297" s="98"/>
      <c r="P297" s="98"/>
      <c r="Q297" s="98"/>
      <c r="R297" s="98"/>
      <c r="S297" s="98"/>
      <c r="T297" s="98"/>
      <c r="U297" s="98"/>
      <c r="V297" s="98"/>
      <c r="W297" s="100"/>
      <c r="X297" s="98"/>
      <c r="Y297" s="98"/>
      <c r="Z297" s="98"/>
      <c r="AA297" s="98"/>
      <c r="AB297" s="98"/>
      <c r="AC297" s="98"/>
      <c r="AD297" s="98"/>
      <c r="AE297" s="98"/>
      <c r="AF297" s="98"/>
      <c r="AG297" s="98"/>
      <c r="AH297" s="98"/>
      <c r="AI297" s="98"/>
      <c r="AJ297" s="98"/>
      <c r="AK297" s="98"/>
      <c r="AL297" s="98"/>
      <c r="AM297" s="98"/>
      <c r="AN297" s="98"/>
    </row>
    <row r="298" spans="15:40" s="97" customFormat="1" ht="32.5">
      <c r="O298" s="98"/>
      <c r="P298" s="98"/>
      <c r="Q298" s="98"/>
      <c r="R298" s="98"/>
      <c r="S298" s="98"/>
      <c r="T298" s="98"/>
      <c r="U298" s="98"/>
      <c r="V298" s="98"/>
      <c r="W298" s="100"/>
      <c r="X298" s="98"/>
      <c r="Y298" s="98"/>
      <c r="Z298" s="98"/>
      <c r="AA298" s="98"/>
      <c r="AB298" s="98"/>
      <c r="AC298" s="98"/>
      <c r="AD298" s="98"/>
      <c r="AE298" s="98"/>
      <c r="AF298" s="98"/>
      <c r="AG298" s="98"/>
      <c r="AH298" s="98"/>
      <c r="AI298" s="98"/>
      <c r="AJ298" s="98"/>
      <c r="AK298" s="98"/>
      <c r="AL298" s="98"/>
      <c r="AM298" s="98"/>
      <c r="AN298" s="98"/>
    </row>
    <row r="299" spans="15:40" s="97" customFormat="1" ht="32.5">
      <c r="O299" s="98"/>
      <c r="P299" s="98"/>
      <c r="Q299" s="98"/>
      <c r="R299" s="98"/>
      <c r="S299" s="98"/>
      <c r="T299" s="98"/>
      <c r="U299" s="98"/>
      <c r="V299" s="98"/>
      <c r="W299" s="100"/>
      <c r="X299" s="98"/>
      <c r="Y299" s="98"/>
      <c r="Z299" s="98"/>
      <c r="AA299" s="98"/>
      <c r="AB299" s="98"/>
      <c r="AC299" s="98"/>
      <c r="AD299" s="98"/>
      <c r="AE299" s="98"/>
      <c r="AF299" s="98"/>
      <c r="AG299" s="98"/>
      <c r="AH299" s="98"/>
      <c r="AI299" s="98"/>
      <c r="AJ299" s="98"/>
      <c r="AK299" s="98"/>
      <c r="AL299" s="98"/>
      <c r="AM299" s="98"/>
      <c r="AN299" s="98"/>
    </row>
    <row r="300" spans="15:40" s="97" customFormat="1" ht="32.5">
      <c r="O300" s="98"/>
      <c r="P300" s="98"/>
      <c r="Q300" s="98"/>
      <c r="R300" s="98"/>
      <c r="S300" s="98"/>
      <c r="T300" s="98"/>
      <c r="U300" s="98"/>
      <c r="V300" s="98"/>
      <c r="W300" s="100"/>
      <c r="X300" s="98"/>
      <c r="Y300" s="98"/>
      <c r="Z300" s="98"/>
      <c r="AA300" s="98"/>
      <c r="AB300" s="98"/>
      <c r="AC300" s="98"/>
      <c r="AD300" s="98"/>
      <c r="AE300" s="98"/>
      <c r="AF300" s="98"/>
      <c r="AG300" s="98"/>
      <c r="AH300" s="98"/>
      <c r="AI300" s="98"/>
      <c r="AJ300" s="98"/>
      <c r="AK300" s="98"/>
      <c r="AL300" s="98"/>
      <c r="AM300" s="98"/>
      <c r="AN300" s="98"/>
    </row>
    <row r="301" spans="15:40" s="97" customFormat="1" ht="32.5">
      <c r="O301" s="98"/>
      <c r="P301" s="98"/>
      <c r="Q301" s="98"/>
      <c r="R301" s="98"/>
      <c r="S301" s="98"/>
      <c r="T301" s="98"/>
      <c r="U301" s="98"/>
      <c r="V301" s="98"/>
      <c r="W301" s="100"/>
      <c r="X301" s="98"/>
      <c r="Y301" s="98"/>
      <c r="Z301" s="98"/>
      <c r="AA301" s="98"/>
      <c r="AB301" s="98"/>
      <c r="AC301" s="98"/>
      <c r="AD301" s="98"/>
      <c r="AE301" s="98"/>
      <c r="AF301" s="98"/>
      <c r="AG301" s="98"/>
      <c r="AH301" s="98"/>
      <c r="AI301" s="98"/>
      <c r="AJ301" s="98"/>
      <c r="AK301" s="98"/>
      <c r="AL301" s="98"/>
      <c r="AM301" s="98"/>
      <c r="AN301" s="98"/>
    </row>
    <row r="302" spans="15:40" s="97" customFormat="1" ht="32.5">
      <c r="O302" s="98"/>
      <c r="P302" s="98"/>
      <c r="Q302" s="98"/>
      <c r="R302" s="98"/>
      <c r="S302" s="98"/>
      <c r="T302" s="98"/>
      <c r="U302" s="98"/>
      <c r="V302" s="98"/>
      <c r="W302" s="100"/>
      <c r="X302" s="98"/>
      <c r="Y302" s="98"/>
      <c r="Z302" s="98"/>
      <c r="AA302" s="98"/>
      <c r="AB302" s="98"/>
      <c r="AC302" s="98"/>
      <c r="AD302" s="98"/>
      <c r="AE302" s="98"/>
      <c r="AF302" s="98"/>
      <c r="AG302" s="98"/>
      <c r="AH302" s="98"/>
      <c r="AI302" s="98"/>
      <c r="AJ302" s="98"/>
      <c r="AK302" s="98"/>
      <c r="AL302" s="98"/>
      <c r="AM302" s="98"/>
      <c r="AN302" s="98"/>
    </row>
    <row r="303" spans="15:40" s="97" customFormat="1" ht="32.5">
      <c r="O303" s="98"/>
      <c r="P303" s="98"/>
      <c r="Q303" s="98"/>
      <c r="R303" s="98"/>
      <c r="S303" s="98"/>
      <c r="T303" s="98"/>
      <c r="U303" s="98"/>
      <c r="V303" s="98"/>
      <c r="W303" s="100"/>
      <c r="X303" s="98"/>
      <c r="Y303" s="98"/>
      <c r="Z303" s="98"/>
      <c r="AA303" s="98"/>
      <c r="AB303" s="98"/>
      <c r="AC303" s="98"/>
      <c r="AD303" s="98"/>
      <c r="AE303" s="98"/>
      <c r="AF303" s="98"/>
      <c r="AG303" s="98"/>
      <c r="AH303" s="98"/>
      <c r="AI303" s="98"/>
      <c r="AJ303" s="98"/>
      <c r="AK303" s="98"/>
      <c r="AL303" s="98"/>
      <c r="AM303" s="98"/>
      <c r="AN303" s="98"/>
    </row>
    <row r="304" spans="15:40" s="97" customFormat="1" ht="32.5">
      <c r="O304" s="98"/>
      <c r="P304" s="98"/>
      <c r="Q304" s="98"/>
      <c r="R304" s="98"/>
      <c r="S304" s="98"/>
      <c r="T304" s="98"/>
      <c r="U304" s="98"/>
      <c r="V304" s="98"/>
      <c r="W304" s="100"/>
      <c r="X304" s="98"/>
      <c r="Y304" s="98"/>
      <c r="Z304" s="98"/>
      <c r="AA304" s="98"/>
      <c r="AB304" s="98"/>
      <c r="AC304" s="98"/>
      <c r="AD304" s="98"/>
      <c r="AE304" s="98"/>
      <c r="AF304" s="98"/>
      <c r="AG304" s="98"/>
      <c r="AH304" s="98"/>
      <c r="AI304" s="98"/>
      <c r="AJ304" s="98"/>
      <c r="AK304" s="98"/>
      <c r="AL304" s="98"/>
      <c r="AM304" s="98"/>
      <c r="AN304" s="98"/>
    </row>
    <row r="305" spans="15:40" s="97" customFormat="1" ht="32.5">
      <c r="O305" s="98"/>
      <c r="P305" s="98"/>
      <c r="Q305" s="98"/>
      <c r="R305" s="98"/>
      <c r="S305" s="98"/>
      <c r="T305" s="98"/>
      <c r="U305" s="98"/>
      <c r="V305" s="98"/>
      <c r="W305" s="100"/>
      <c r="X305" s="98"/>
      <c r="Y305" s="98"/>
      <c r="Z305" s="98"/>
      <c r="AA305" s="98"/>
      <c r="AB305" s="98"/>
      <c r="AC305" s="98"/>
      <c r="AD305" s="98"/>
      <c r="AE305" s="98"/>
      <c r="AF305" s="98"/>
      <c r="AG305" s="98"/>
      <c r="AH305" s="98"/>
      <c r="AI305" s="98"/>
      <c r="AJ305" s="98"/>
      <c r="AK305" s="98"/>
      <c r="AL305" s="98"/>
      <c r="AM305" s="98"/>
      <c r="AN305" s="98"/>
    </row>
    <row r="306" spans="15:40" s="97" customFormat="1" ht="32.5">
      <c r="O306" s="98"/>
      <c r="P306" s="98"/>
      <c r="Q306" s="98"/>
      <c r="R306" s="98"/>
      <c r="S306" s="98"/>
      <c r="T306" s="98"/>
      <c r="U306" s="98"/>
      <c r="V306" s="98"/>
      <c r="W306" s="100"/>
      <c r="X306" s="98"/>
      <c r="Y306" s="98"/>
      <c r="Z306" s="98"/>
      <c r="AA306" s="98"/>
      <c r="AB306" s="98"/>
      <c r="AC306" s="98"/>
      <c r="AD306" s="98"/>
      <c r="AE306" s="98"/>
      <c r="AF306" s="98"/>
      <c r="AG306" s="98"/>
      <c r="AH306" s="98"/>
      <c r="AI306" s="98"/>
      <c r="AJ306" s="98"/>
      <c r="AK306" s="98"/>
      <c r="AL306" s="98"/>
      <c r="AM306" s="98"/>
      <c r="AN306" s="98"/>
    </row>
    <row r="307" spans="15:40" s="97" customFormat="1" ht="32.5">
      <c r="O307" s="98"/>
      <c r="P307" s="98"/>
      <c r="Q307" s="98"/>
      <c r="R307" s="98"/>
      <c r="S307" s="98"/>
      <c r="T307" s="98"/>
      <c r="U307" s="98"/>
      <c r="V307" s="98"/>
      <c r="W307" s="100"/>
      <c r="X307" s="98"/>
      <c r="Y307" s="98"/>
      <c r="Z307" s="98"/>
      <c r="AA307" s="98"/>
      <c r="AB307" s="98"/>
      <c r="AC307" s="98"/>
      <c r="AD307" s="98"/>
      <c r="AE307" s="98"/>
      <c r="AF307" s="98"/>
      <c r="AG307" s="98"/>
      <c r="AH307" s="98"/>
      <c r="AI307" s="98"/>
      <c r="AJ307" s="98"/>
      <c r="AK307" s="98"/>
      <c r="AL307" s="98"/>
      <c r="AM307" s="98"/>
      <c r="AN307" s="98"/>
    </row>
    <row r="308" spans="15:40" s="97" customFormat="1" ht="32.5">
      <c r="O308" s="98"/>
      <c r="P308" s="98"/>
      <c r="Q308" s="98"/>
      <c r="R308" s="98"/>
      <c r="S308" s="98"/>
      <c r="T308" s="98"/>
      <c r="U308" s="98"/>
      <c r="V308" s="98"/>
      <c r="W308" s="100"/>
      <c r="X308" s="98"/>
      <c r="Y308" s="98"/>
      <c r="Z308" s="98"/>
      <c r="AA308" s="98"/>
      <c r="AB308" s="98"/>
      <c r="AC308" s="98"/>
      <c r="AD308" s="98"/>
      <c r="AE308" s="98"/>
      <c r="AF308" s="98"/>
      <c r="AG308" s="98"/>
      <c r="AH308" s="98"/>
      <c r="AI308" s="98"/>
      <c r="AJ308" s="98"/>
      <c r="AK308" s="98"/>
      <c r="AL308" s="98"/>
      <c r="AM308" s="98"/>
      <c r="AN308" s="98"/>
    </row>
    <row r="309" spans="15:40" s="97" customFormat="1" ht="32.5">
      <c r="O309" s="98"/>
      <c r="P309" s="98"/>
      <c r="Q309" s="98"/>
      <c r="R309" s="98"/>
      <c r="S309" s="98"/>
      <c r="T309" s="98"/>
      <c r="U309" s="98"/>
      <c r="V309" s="98"/>
      <c r="W309" s="100"/>
      <c r="X309" s="98"/>
      <c r="Y309" s="98"/>
      <c r="Z309" s="98"/>
      <c r="AA309" s="98"/>
      <c r="AB309" s="98"/>
      <c r="AC309" s="98"/>
      <c r="AD309" s="98"/>
      <c r="AE309" s="98"/>
      <c r="AF309" s="98"/>
      <c r="AG309" s="98"/>
      <c r="AH309" s="98"/>
      <c r="AI309" s="98"/>
      <c r="AJ309" s="98"/>
      <c r="AK309" s="98"/>
      <c r="AL309" s="98"/>
      <c r="AM309" s="98"/>
      <c r="AN309" s="98"/>
    </row>
    <row r="310" spans="15:40" s="97" customFormat="1" ht="32.5">
      <c r="O310" s="98"/>
      <c r="P310" s="98"/>
      <c r="Q310" s="98"/>
      <c r="R310" s="98"/>
      <c r="S310" s="98"/>
      <c r="T310" s="98"/>
      <c r="U310" s="98"/>
      <c r="V310" s="98"/>
      <c r="W310" s="100"/>
      <c r="X310" s="98"/>
      <c r="Y310" s="98"/>
      <c r="Z310" s="98"/>
      <c r="AA310" s="98"/>
      <c r="AB310" s="98"/>
      <c r="AC310" s="98"/>
      <c r="AD310" s="98"/>
      <c r="AE310" s="98"/>
      <c r="AF310" s="98"/>
      <c r="AG310" s="98"/>
      <c r="AH310" s="98"/>
      <c r="AI310" s="98"/>
      <c r="AJ310" s="98"/>
      <c r="AK310" s="98"/>
      <c r="AL310" s="98"/>
      <c r="AM310" s="98"/>
      <c r="AN310" s="98"/>
    </row>
    <row r="311" spans="15:40" s="97" customFormat="1" ht="32.5">
      <c r="O311" s="98"/>
      <c r="P311" s="98"/>
      <c r="Q311" s="98"/>
      <c r="R311" s="98"/>
      <c r="S311" s="98"/>
      <c r="T311" s="98"/>
      <c r="U311" s="98"/>
      <c r="V311" s="98"/>
      <c r="W311" s="100"/>
      <c r="X311" s="98"/>
      <c r="Y311" s="98"/>
      <c r="Z311" s="98"/>
      <c r="AA311" s="98"/>
      <c r="AB311" s="98"/>
      <c r="AC311" s="98"/>
      <c r="AD311" s="98"/>
      <c r="AE311" s="98"/>
      <c r="AF311" s="98"/>
      <c r="AG311" s="98"/>
      <c r="AH311" s="98"/>
      <c r="AI311" s="98"/>
      <c r="AJ311" s="98"/>
      <c r="AK311" s="98"/>
      <c r="AL311" s="98"/>
      <c r="AM311" s="98"/>
      <c r="AN311" s="98"/>
    </row>
    <row r="312" spans="15:40" s="97" customFormat="1" ht="32.5">
      <c r="O312" s="98"/>
      <c r="P312" s="98"/>
      <c r="Q312" s="98"/>
      <c r="R312" s="98"/>
      <c r="S312" s="98"/>
      <c r="T312" s="98"/>
      <c r="U312" s="98"/>
      <c r="V312" s="98"/>
      <c r="W312" s="100"/>
      <c r="X312" s="98"/>
      <c r="Y312" s="98"/>
      <c r="Z312" s="98"/>
      <c r="AA312" s="98"/>
      <c r="AB312" s="98"/>
      <c r="AC312" s="98"/>
      <c r="AD312" s="98"/>
      <c r="AE312" s="98"/>
      <c r="AF312" s="98"/>
      <c r="AG312" s="98"/>
      <c r="AH312" s="98"/>
      <c r="AI312" s="98"/>
      <c r="AJ312" s="98"/>
      <c r="AK312" s="98"/>
      <c r="AL312" s="98"/>
      <c r="AM312" s="98"/>
      <c r="AN312" s="98"/>
    </row>
    <row r="313" spans="15:40" s="97" customFormat="1" ht="32.5">
      <c r="O313" s="98"/>
      <c r="P313" s="98"/>
      <c r="Q313" s="98"/>
      <c r="R313" s="98"/>
      <c r="S313" s="98"/>
      <c r="T313" s="98"/>
      <c r="U313" s="98"/>
      <c r="V313" s="98"/>
      <c r="W313" s="100"/>
      <c r="X313" s="98"/>
      <c r="Y313" s="98"/>
      <c r="Z313" s="98"/>
      <c r="AA313" s="98"/>
      <c r="AB313" s="98"/>
      <c r="AC313" s="98"/>
      <c r="AD313" s="98"/>
      <c r="AE313" s="98"/>
      <c r="AF313" s="98"/>
      <c r="AG313" s="98"/>
      <c r="AH313" s="98"/>
      <c r="AI313" s="98"/>
      <c r="AJ313" s="98"/>
      <c r="AK313" s="98"/>
      <c r="AL313" s="98"/>
      <c r="AM313" s="98"/>
      <c r="AN313" s="98"/>
    </row>
    <row r="314" spans="15:40" s="97" customFormat="1" ht="32.5">
      <c r="O314" s="98"/>
      <c r="P314" s="98"/>
      <c r="Q314" s="98"/>
      <c r="R314" s="98"/>
      <c r="S314" s="98"/>
      <c r="T314" s="98"/>
      <c r="U314" s="98"/>
      <c r="V314" s="98"/>
      <c r="W314" s="100"/>
      <c r="X314" s="98"/>
      <c r="Y314" s="98"/>
      <c r="Z314" s="98"/>
      <c r="AA314" s="98"/>
      <c r="AB314" s="98"/>
      <c r="AC314" s="98"/>
      <c r="AD314" s="98"/>
      <c r="AE314" s="98"/>
      <c r="AF314" s="98"/>
      <c r="AG314" s="98"/>
      <c r="AH314" s="98"/>
      <c r="AI314" s="98"/>
      <c r="AJ314" s="98"/>
      <c r="AK314" s="98"/>
      <c r="AL314" s="98"/>
      <c r="AM314" s="98"/>
      <c r="AN314" s="98"/>
    </row>
    <row r="315" spans="15:40" s="97" customFormat="1" ht="32.5">
      <c r="O315" s="98"/>
      <c r="P315" s="98"/>
      <c r="Q315" s="98"/>
      <c r="R315" s="98"/>
      <c r="S315" s="98"/>
      <c r="T315" s="98"/>
      <c r="U315" s="98"/>
      <c r="V315" s="98"/>
      <c r="W315" s="100"/>
      <c r="X315" s="98"/>
      <c r="Y315" s="98"/>
      <c r="Z315" s="98"/>
      <c r="AA315" s="98"/>
      <c r="AB315" s="98"/>
      <c r="AC315" s="98"/>
      <c r="AD315" s="98"/>
      <c r="AE315" s="98"/>
      <c r="AF315" s="98"/>
      <c r="AG315" s="98"/>
      <c r="AH315" s="98"/>
      <c r="AI315" s="98"/>
      <c r="AJ315" s="98"/>
      <c r="AK315" s="98"/>
      <c r="AL315" s="98"/>
      <c r="AM315" s="98"/>
      <c r="AN315" s="98"/>
    </row>
    <row r="316" spans="15:40" s="97" customFormat="1" ht="32.5">
      <c r="O316" s="98"/>
      <c r="P316" s="98"/>
      <c r="Q316" s="98"/>
      <c r="R316" s="98"/>
      <c r="S316" s="98"/>
      <c r="T316" s="98"/>
      <c r="U316" s="98"/>
      <c r="V316" s="98"/>
      <c r="W316" s="100"/>
      <c r="X316" s="98"/>
      <c r="Y316" s="98"/>
      <c r="Z316" s="98"/>
      <c r="AA316" s="98"/>
      <c r="AB316" s="98"/>
      <c r="AC316" s="98"/>
      <c r="AD316" s="98"/>
      <c r="AE316" s="98"/>
      <c r="AF316" s="98"/>
      <c r="AG316" s="98"/>
      <c r="AH316" s="98"/>
      <c r="AI316" s="98"/>
      <c r="AJ316" s="98"/>
      <c r="AK316" s="98"/>
      <c r="AL316" s="98"/>
      <c r="AM316" s="98"/>
      <c r="AN316" s="98"/>
    </row>
    <row r="317" spans="15:40" s="97" customFormat="1" ht="32.5">
      <c r="O317" s="98"/>
      <c r="P317" s="98"/>
      <c r="Q317" s="98"/>
      <c r="R317" s="98"/>
      <c r="S317" s="98"/>
      <c r="T317" s="98"/>
      <c r="U317" s="98"/>
      <c r="V317" s="98"/>
      <c r="W317" s="100"/>
      <c r="X317" s="98"/>
      <c r="Y317" s="98"/>
      <c r="Z317" s="98"/>
      <c r="AA317" s="98"/>
      <c r="AB317" s="98"/>
      <c r="AC317" s="98"/>
      <c r="AD317" s="98"/>
      <c r="AE317" s="98"/>
      <c r="AF317" s="98"/>
      <c r="AG317" s="98"/>
      <c r="AH317" s="98"/>
      <c r="AI317" s="98"/>
      <c r="AJ317" s="98"/>
      <c r="AK317" s="98"/>
      <c r="AL317" s="98"/>
      <c r="AM317" s="98"/>
      <c r="AN317" s="98"/>
    </row>
    <row r="318" spans="15:40" s="97" customFormat="1" ht="32.5">
      <c r="O318" s="98"/>
      <c r="P318" s="98"/>
      <c r="Q318" s="98"/>
      <c r="R318" s="98"/>
      <c r="S318" s="98"/>
      <c r="T318" s="98"/>
      <c r="U318" s="98"/>
      <c r="V318" s="98"/>
      <c r="W318" s="100"/>
      <c r="X318" s="98"/>
      <c r="Y318" s="98"/>
      <c r="Z318" s="98"/>
      <c r="AA318" s="98"/>
      <c r="AB318" s="98"/>
      <c r="AC318" s="98"/>
      <c r="AD318" s="98"/>
      <c r="AE318" s="98"/>
      <c r="AF318" s="98"/>
      <c r="AG318" s="98"/>
      <c r="AH318" s="98"/>
      <c r="AI318" s="98"/>
      <c r="AJ318" s="98"/>
      <c r="AK318" s="98"/>
      <c r="AL318" s="98"/>
      <c r="AM318" s="98"/>
      <c r="AN318" s="98"/>
    </row>
    <row r="319" spans="15:40" s="97" customFormat="1" ht="32.5">
      <c r="O319" s="98"/>
      <c r="P319" s="98"/>
      <c r="Q319" s="98"/>
      <c r="R319" s="98"/>
      <c r="S319" s="98"/>
      <c r="T319" s="98"/>
      <c r="U319" s="98"/>
      <c r="V319" s="98"/>
      <c r="W319" s="100"/>
      <c r="X319" s="98"/>
      <c r="Y319" s="98"/>
      <c r="Z319" s="98"/>
      <c r="AA319" s="98"/>
      <c r="AB319" s="98"/>
      <c r="AC319" s="98"/>
      <c r="AD319" s="98"/>
      <c r="AE319" s="98"/>
      <c r="AF319" s="98"/>
      <c r="AG319" s="98"/>
      <c r="AH319" s="98"/>
      <c r="AI319" s="98"/>
      <c r="AJ319" s="98"/>
      <c r="AK319" s="98"/>
      <c r="AL319" s="98"/>
      <c r="AM319" s="98"/>
      <c r="AN319" s="98"/>
    </row>
    <row r="320" spans="15:40" s="97" customFormat="1" ht="32.5">
      <c r="O320" s="98"/>
      <c r="P320" s="98"/>
      <c r="Q320" s="98"/>
      <c r="R320" s="98"/>
      <c r="S320" s="98"/>
      <c r="T320" s="98"/>
      <c r="U320" s="98"/>
      <c r="V320" s="98"/>
      <c r="W320" s="100"/>
      <c r="X320" s="98"/>
      <c r="Y320" s="98"/>
      <c r="Z320" s="98"/>
      <c r="AA320" s="98"/>
      <c r="AB320" s="98"/>
      <c r="AC320" s="98"/>
      <c r="AD320" s="98"/>
      <c r="AE320" s="98"/>
      <c r="AF320" s="98"/>
      <c r="AG320" s="98"/>
      <c r="AH320" s="98"/>
      <c r="AI320" s="98"/>
      <c r="AJ320" s="98"/>
      <c r="AK320" s="98"/>
      <c r="AL320" s="98"/>
      <c r="AM320" s="98"/>
      <c r="AN320" s="98"/>
    </row>
    <row r="321" spans="15:40" s="97" customFormat="1" ht="32.5">
      <c r="O321" s="98"/>
      <c r="P321" s="98"/>
      <c r="Q321" s="98"/>
      <c r="R321" s="98"/>
      <c r="S321" s="98"/>
      <c r="T321" s="98"/>
      <c r="U321" s="98"/>
      <c r="V321" s="98"/>
      <c r="W321" s="100"/>
      <c r="X321" s="98"/>
      <c r="Y321" s="98"/>
      <c r="Z321" s="98"/>
      <c r="AA321" s="98"/>
      <c r="AB321" s="98"/>
      <c r="AC321" s="98"/>
      <c r="AD321" s="98"/>
      <c r="AE321" s="98"/>
      <c r="AF321" s="98"/>
      <c r="AG321" s="98"/>
      <c r="AH321" s="98"/>
      <c r="AI321" s="98"/>
      <c r="AJ321" s="98"/>
      <c r="AK321" s="98"/>
      <c r="AL321" s="98"/>
      <c r="AM321" s="98"/>
      <c r="AN321" s="98"/>
    </row>
    <row r="322" spans="15:40" s="97" customFormat="1" ht="32.5">
      <c r="O322" s="98"/>
      <c r="P322" s="98"/>
      <c r="Q322" s="98"/>
      <c r="R322" s="98"/>
      <c r="S322" s="98"/>
      <c r="T322" s="98"/>
      <c r="U322" s="98"/>
      <c r="V322" s="98"/>
      <c r="W322" s="100"/>
      <c r="X322" s="98"/>
      <c r="Y322" s="98"/>
      <c r="Z322" s="98"/>
      <c r="AA322" s="98"/>
      <c r="AB322" s="98"/>
      <c r="AC322" s="98"/>
      <c r="AD322" s="98"/>
      <c r="AE322" s="98"/>
      <c r="AF322" s="98"/>
      <c r="AG322" s="98"/>
      <c r="AH322" s="98"/>
      <c r="AI322" s="98"/>
      <c r="AJ322" s="98"/>
      <c r="AK322" s="98"/>
      <c r="AL322" s="98"/>
      <c r="AM322" s="98"/>
      <c r="AN322" s="98"/>
    </row>
    <row r="323" spans="15:40" s="97" customFormat="1" ht="32.5">
      <c r="O323" s="98"/>
      <c r="P323" s="98"/>
      <c r="Q323" s="98"/>
      <c r="R323" s="98"/>
      <c r="S323" s="98"/>
      <c r="T323" s="98"/>
      <c r="U323" s="98"/>
      <c r="V323" s="98"/>
      <c r="W323" s="100"/>
      <c r="X323" s="98"/>
      <c r="Y323" s="98"/>
      <c r="Z323" s="98"/>
      <c r="AA323" s="98"/>
      <c r="AB323" s="98"/>
      <c r="AC323" s="98"/>
      <c r="AD323" s="98"/>
      <c r="AE323" s="98"/>
      <c r="AF323" s="98"/>
      <c r="AG323" s="98"/>
      <c r="AH323" s="98"/>
      <c r="AI323" s="98"/>
      <c r="AJ323" s="98"/>
      <c r="AK323" s="98"/>
      <c r="AL323" s="98"/>
      <c r="AM323" s="98"/>
      <c r="AN323" s="98"/>
    </row>
    <row r="324" spans="15:40" s="97" customFormat="1" ht="32.5">
      <c r="O324" s="98"/>
      <c r="P324" s="98"/>
      <c r="Q324" s="98"/>
      <c r="R324" s="98"/>
      <c r="S324" s="98"/>
      <c r="T324" s="98"/>
      <c r="U324" s="98"/>
      <c r="V324" s="98"/>
      <c r="W324" s="100"/>
      <c r="X324" s="98"/>
      <c r="Y324" s="98"/>
      <c r="Z324" s="98"/>
      <c r="AA324" s="98"/>
      <c r="AB324" s="98"/>
      <c r="AC324" s="98"/>
      <c r="AD324" s="98"/>
      <c r="AE324" s="98"/>
      <c r="AF324" s="98"/>
      <c r="AG324" s="98"/>
      <c r="AH324" s="98"/>
      <c r="AI324" s="98"/>
      <c r="AJ324" s="98"/>
      <c r="AK324" s="98"/>
      <c r="AL324" s="98"/>
      <c r="AM324" s="98"/>
      <c r="AN324" s="98"/>
    </row>
    <row r="325" spans="15:40" s="97" customFormat="1" ht="32.5">
      <c r="O325" s="98"/>
      <c r="P325" s="98"/>
      <c r="Q325" s="98"/>
      <c r="R325" s="98"/>
      <c r="S325" s="98"/>
      <c r="T325" s="98"/>
      <c r="U325" s="98"/>
      <c r="V325" s="98"/>
      <c r="W325" s="100"/>
      <c r="X325" s="98"/>
      <c r="Y325" s="98"/>
      <c r="Z325" s="98"/>
      <c r="AA325" s="98"/>
      <c r="AB325" s="98"/>
      <c r="AC325" s="98"/>
      <c r="AD325" s="98"/>
      <c r="AE325" s="98"/>
      <c r="AF325" s="98"/>
      <c r="AG325" s="98"/>
      <c r="AH325" s="98"/>
      <c r="AI325" s="98"/>
      <c r="AJ325" s="98"/>
      <c r="AK325" s="98"/>
      <c r="AL325" s="98"/>
      <c r="AM325" s="98"/>
      <c r="AN325" s="98"/>
    </row>
    <row r="326" spans="15:40" s="97" customFormat="1" ht="32.5">
      <c r="O326" s="98"/>
      <c r="P326" s="98"/>
      <c r="Q326" s="98"/>
      <c r="R326" s="98"/>
      <c r="S326" s="98"/>
      <c r="T326" s="98"/>
      <c r="U326" s="98"/>
      <c r="V326" s="98"/>
      <c r="W326" s="100"/>
      <c r="X326" s="98"/>
      <c r="Y326" s="98"/>
      <c r="Z326" s="98"/>
      <c r="AA326" s="98"/>
      <c r="AB326" s="98"/>
      <c r="AC326" s="98"/>
      <c r="AD326" s="98"/>
      <c r="AE326" s="98"/>
      <c r="AF326" s="98"/>
      <c r="AG326" s="98"/>
      <c r="AH326" s="98"/>
      <c r="AI326" s="98"/>
      <c r="AJ326" s="98"/>
      <c r="AK326" s="98"/>
      <c r="AL326" s="98"/>
      <c r="AM326" s="98"/>
      <c r="AN326" s="98"/>
    </row>
    <row r="327" spans="15:40" s="97" customFormat="1" ht="32.5">
      <c r="O327" s="98"/>
      <c r="P327" s="98"/>
      <c r="Q327" s="98"/>
      <c r="R327" s="98"/>
      <c r="S327" s="98"/>
      <c r="T327" s="98"/>
      <c r="U327" s="98"/>
      <c r="V327" s="98"/>
      <c r="W327" s="100"/>
      <c r="X327" s="98"/>
      <c r="Y327" s="98"/>
      <c r="Z327" s="98"/>
      <c r="AA327" s="98"/>
      <c r="AB327" s="98"/>
      <c r="AC327" s="98"/>
      <c r="AD327" s="98"/>
      <c r="AE327" s="98"/>
      <c r="AF327" s="98"/>
      <c r="AG327" s="98"/>
      <c r="AH327" s="98"/>
      <c r="AI327" s="98"/>
      <c r="AJ327" s="98"/>
      <c r="AK327" s="98"/>
      <c r="AL327" s="98"/>
      <c r="AM327" s="98"/>
      <c r="AN327" s="98"/>
    </row>
    <row r="328" spans="15:40" s="97" customFormat="1" ht="32.5">
      <c r="O328" s="98"/>
      <c r="P328" s="98"/>
      <c r="Q328" s="98"/>
      <c r="R328" s="98"/>
      <c r="S328" s="98"/>
      <c r="T328" s="98"/>
      <c r="U328" s="98"/>
      <c r="V328" s="98"/>
      <c r="W328" s="100"/>
      <c r="X328" s="98"/>
      <c r="Y328" s="98"/>
      <c r="Z328" s="98"/>
      <c r="AA328" s="98"/>
      <c r="AB328" s="98"/>
      <c r="AC328" s="98"/>
      <c r="AD328" s="98"/>
      <c r="AE328" s="98"/>
      <c r="AF328" s="98"/>
      <c r="AG328" s="98"/>
      <c r="AH328" s="98"/>
      <c r="AI328" s="98"/>
      <c r="AJ328" s="98"/>
      <c r="AK328" s="98"/>
      <c r="AL328" s="98"/>
      <c r="AM328" s="98"/>
      <c r="AN328" s="98"/>
    </row>
    <row r="329" spans="15:40" s="97" customFormat="1" ht="32.5">
      <c r="O329" s="98"/>
      <c r="P329" s="98"/>
      <c r="Q329" s="98"/>
      <c r="R329" s="98"/>
      <c r="S329" s="98"/>
      <c r="T329" s="98"/>
      <c r="U329" s="98"/>
      <c r="V329" s="98"/>
      <c r="W329" s="100"/>
      <c r="X329" s="98"/>
      <c r="Y329" s="98"/>
      <c r="Z329" s="98"/>
      <c r="AA329" s="98"/>
      <c r="AB329" s="98"/>
      <c r="AC329" s="98"/>
      <c r="AD329" s="98"/>
      <c r="AE329" s="98"/>
      <c r="AF329" s="98"/>
      <c r="AG329" s="98"/>
      <c r="AH329" s="98"/>
      <c r="AI329" s="98"/>
      <c r="AJ329" s="98"/>
      <c r="AK329" s="98"/>
      <c r="AL329" s="98"/>
      <c r="AM329" s="98"/>
      <c r="AN329" s="98"/>
    </row>
    <row r="330" spans="15:40" s="97" customFormat="1" ht="32.5">
      <c r="O330" s="98"/>
      <c r="P330" s="98"/>
      <c r="Q330" s="98"/>
      <c r="R330" s="98"/>
      <c r="S330" s="98"/>
      <c r="T330" s="98"/>
      <c r="U330" s="98"/>
      <c r="V330" s="98"/>
      <c r="W330" s="100"/>
      <c r="X330" s="98"/>
      <c r="Y330" s="98"/>
      <c r="Z330" s="98"/>
      <c r="AA330" s="98"/>
      <c r="AB330" s="98"/>
      <c r="AC330" s="98"/>
      <c r="AD330" s="98"/>
      <c r="AE330" s="98"/>
      <c r="AF330" s="98"/>
      <c r="AG330" s="98"/>
      <c r="AH330" s="98"/>
      <c r="AI330" s="98"/>
      <c r="AJ330" s="98"/>
      <c r="AK330" s="98"/>
      <c r="AL330" s="98"/>
      <c r="AM330" s="98"/>
      <c r="AN330" s="98"/>
    </row>
    <row r="331" spans="15:40" s="97" customFormat="1" ht="32.5">
      <c r="O331" s="98"/>
      <c r="P331" s="98"/>
      <c r="Q331" s="98"/>
      <c r="R331" s="98"/>
      <c r="S331" s="98"/>
      <c r="T331" s="98"/>
      <c r="U331" s="98"/>
      <c r="V331" s="98"/>
      <c r="W331" s="100"/>
      <c r="X331" s="98"/>
      <c r="Y331" s="98"/>
      <c r="Z331" s="98"/>
      <c r="AA331" s="98"/>
      <c r="AB331" s="98"/>
      <c r="AC331" s="98"/>
      <c r="AD331" s="98"/>
      <c r="AE331" s="98"/>
      <c r="AF331" s="98"/>
      <c r="AG331" s="98"/>
      <c r="AH331" s="98"/>
      <c r="AI331" s="98"/>
      <c r="AJ331" s="98"/>
      <c r="AK331" s="98"/>
      <c r="AL331" s="98"/>
      <c r="AM331" s="98"/>
      <c r="AN331" s="98"/>
    </row>
    <row r="332" spans="15:40" s="97" customFormat="1" ht="32.5">
      <c r="O332" s="98"/>
      <c r="P332" s="98"/>
      <c r="Q332" s="98"/>
      <c r="R332" s="98"/>
      <c r="S332" s="98"/>
      <c r="T332" s="98"/>
      <c r="U332" s="98"/>
      <c r="V332" s="98"/>
      <c r="W332" s="100"/>
      <c r="X332" s="98"/>
      <c r="Y332" s="98"/>
      <c r="Z332" s="98"/>
      <c r="AA332" s="98"/>
      <c r="AB332" s="98"/>
      <c r="AC332" s="98"/>
      <c r="AD332" s="98"/>
      <c r="AE332" s="98"/>
      <c r="AF332" s="98"/>
      <c r="AG332" s="98"/>
      <c r="AH332" s="98"/>
      <c r="AI332" s="98"/>
      <c r="AJ332" s="98"/>
      <c r="AK332" s="98"/>
      <c r="AL332" s="98"/>
      <c r="AM332" s="98"/>
      <c r="AN332" s="98"/>
    </row>
    <row r="333" spans="15:40" s="97" customFormat="1" ht="32.5">
      <c r="O333" s="98"/>
      <c r="P333" s="98"/>
      <c r="Q333" s="98"/>
      <c r="R333" s="98"/>
      <c r="S333" s="98"/>
      <c r="T333" s="98"/>
      <c r="U333" s="98"/>
      <c r="V333" s="98"/>
      <c r="W333" s="100"/>
      <c r="X333" s="98"/>
      <c r="Y333" s="98"/>
      <c r="Z333" s="98"/>
      <c r="AA333" s="98"/>
      <c r="AB333" s="98"/>
      <c r="AC333" s="98"/>
      <c r="AD333" s="98"/>
      <c r="AE333" s="98"/>
      <c r="AF333" s="98"/>
      <c r="AG333" s="98"/>
      <c r="AH333" s="98"/>
      <c r="AI333" s="98"/>
      <c r="AJ333" s="98"/>
      <c r="AK333" s="98"/>
      <c r="AL333" s="98"/>
      <c r="AM333" s="98"/>
      <c r="AN333" s="98"/>
    </row>
    <row r="334" spans="15:40" s="97" customFormat="1" ht="32.5">
      <c r="O334" s="98"/>
      <c r="P334" s="98"/>
      <c r="Q334" s="98"/>
      <c r="R334" s="98"/>
      <c r="S334" s="98"/>
      <c r="T334" s="98"/>
      <c r="U334" s="98"/>
      <c r="V334" s="98"/>
      <c r="W334" s="100"/>
      <c r="X334" s="98"/>
      <c r="Y334" s="98"/>
      <c r="Z334" s="98"/>
      <c r="AA334" s="98"/>
      <c r="AB334" s="98"/>
      <c r="AC334" s="98"/>
      <c r="AD334" s="98"/>
      <c r="AE334" s="98"/>
      <c r="AF334" s="98"/>
      <c r="AG334" s="98"/>
      <c r="AH334" s="98"/>
      <c r="AI334" s="98"/>
      <c r="AJ334" s="98"/>
      <c r="AK334" s="98"/>
      <c r="AL334" s="98"/>
      <c r="AM334" s="98"/>
      <c r="AN334" s="98"/>
    </row>
    <row r="335" spans="15:40" s="97" customFormat="1" ht="32.5">
      <c r="O335" s="98"/>
      <c r="P335" s="98"/>
      <c r="Q335" s="98"/>
      <c r="R335" s="98"/>
      <c r="S335" s="98"/>
      <c r="T335" s="98"/>
      <c r="U335" s="98"/>
      <c r="V335" s="98"/>
      <c r="W335" s="100"/>
      <c r="X335" s="98"/>
      <c r="Y335" s="98"/>
      <c r="Z335" s="98"/>
      <c r="AA335" s="98"/>
      <c r="AB335" s="98"/>
      <c r="AC335" s="98"/>
      <c r="AD335" s="98"/>
      <c r="AE335" s="98"/>
      <c r="AF335" s="98"/>
      <c r="AG335" s="98"/>
      <c r="AH335" s="98"/>
      <c r="AI335" s="98"/>
      <c r="AJ335" s="98"/>
      <c r="AK335" s="98"/>
      <c r="AL335" s="98"/>
      <c r="AM335" s="98"/>
      <c r="AN335" s="98"/>
    </row>
    <row r="336" spans="15:40" s="97" customFormat="1" ht="32.5">
      <c r="O336" s="98"/>
      <c r="P336" s="98"/>
      <c r="Q336" s="98"/>
      <c r="R336" s="98"/>
      <c r="S336" s="98"/>
      <c r="T336" s="98"/>
      <c r="U336" s="98"/>
      <c r="V336" s="98"/>
      <c r="W336" s="100"/>
      <c r="X336" s="98"/>
      <c r="Y336" s="98"/>
      <c r="Z336" s="98"/>
      <c r="AA336" s="98"/>
      <c r="AB336" s="98"/>
      <c r="AC336" s="98"/>
      <c r="AD336" s="98"/>
      <c r="AE336" s="98"/>
      <c r="AF336" s="98"/>
      <c r="AG336" s="98"/>
      <c r="AH336" s="98"/>
      <c r="AI336" s="98"/>
      <c r="AJ336" s="98"/>
      <c r="AK336" s="98"/>
      <c r="AL336" s="98"/>
      <c r="AM336" s="98"/>
      <c r="AN336" s="98"/>
    </row>
    <row r="337" spans="15:40" s="97" customFormat="1" ht="32.5">
      <c r="O337" s="98"/>
      <c r="P337" s="98"/>
      <c r="Q337" s="98"/>
      <c r="R337" s="98"/>
      <c r="S337" s="98"/>
      <c r="T337" s="98"/>
      <c r="U337" s="98"/>
      <c r="V337" s="98"/>
      <c r="W337" s="100"/>
      <c r="X337" s="98"/>
      <c r="Y337" s="98"/>
      <c r="Z337" s="98"/>
      <c r="AA337" s="98"/>
      <c r="AB337" s="98"/>
      <c r="AC337" s="98"/>
      <c r="AD337" s="98"/>
      <c r="AE337" s="98"/>
      <c r="AF337" s="98"/>
      <c r="AG337" s="98"/>
      <c r="AH337" s="98"/>
      <c r="AI337" s="98"/>
      <c r="AJ337" s="98"/>
      <c r="AK337" s="98"/>
      <c r="AL337" s="98"/>
      <c r="AM337" s="98"/>
      <c r="AN337" s="98"/>
    </row>
    <row r="338" spans="15:40" s="97" customFormat="1" ht="32.5">
      <c r="O338" s="98"/>
      <c r="P338" s="98"/>
      <c r="Q338" s="98"/>
      <c r="R338" s="98"/>
      <c r="S338" s="98"/>
      <c r="T338" s="98"/>
      <c r="U338" s="98"/>
      <c r="V338" s="98"/>
      <c r="W338" s="100"/>
      <c r="X338" s="98"/>
      <c r="Y338" s="98"/>
      <c r="Z338" s="98"/>
      <c r="AA338" s="98"/>
      <c r="AB338" s="98"/>
      <c r="AC338" s="98"/>
      <c r="AD338" s="98"/>
      <c r="AE338" s="98"/>
      <c r="AF338" s="98"/>
      <c r="AG338" s="98"/>
      <c r="AH338" s="98"/>
      <c r="AI338" s="98"/>
      <c r="AJ338" s="98"/>
      <c r="AK338" s="98"/>
      <c r="AL338" s="98"/>
      <c r="AM338" s="98"/>
      <c r="AN338" s="98"/>
    </row>
    <row r="339" spans="15:40" s="97" customFormat="1" ht="32.5">
      <c r="O339" s="98"/>
      <c r="P339" s="98"/>
      <c r="Q339" s="98"/>
      <c r="R339" s="98"/>
      <c r="S339" s="98"/>
      <c r="T339" s="98"/>
      <c r="U339" s="98"/>
      <c r="V339" s="98"/>
      <c r="W339" s="100"/>
      <c r="X339" s="98"/>
      <c r="Y339" s="98"/>
      <c r="Z339" s="98"/>
      <c r="AA339" s="98"/>
      <c r="AB339" s="98"/>
      <c r="AC339" s="98"/>
      <c r="AD339" s="98"/>
      <c r="AE339" s="98"/>
      <c r="AF339" s="98"/>
      <c r="AG339" s="98"/>
      <c r="AH339" s="98"/>
      <c r="AI339" s="98"/>
      <c r="AJ339" s="98"/>
      <c r="AK339" s="98"/>
      <c r="AL339" s="98"/>
      <c r="AM339" s="98"/>
      <c r="AN339" s="98"/>
    </row>
    <row r="340" spans="15:40" s="97" customFormat="1" ht="32.5">
      <c r="O340" s="98"/>
      <c r="P340" s="98"/>
      <c r="Q340" s="98"/>
      <c r="R340" s="98"/>
      <c r="S340" s="98"/>
      <c r="T340" s="98"/>
      <c r="U340" s="98"/>
      <c r="V340" s="98"/>
      <c r="W340" s="100"/>
      <c r="X340" s="98"/>
      <c r="Y340" s="98"/>
      <c r="Z340" s="98"/>
      <c r="AA340" s="98"/>
      <c r="AB340" s="98"/>
      <c r="AC340" s="98"/>
      <c r="AD340" s="98"/>
      <c r="AE340" s="98"/>
      <c r="AF340" s="98"/>
      <c r="AG340" s="98"/>
      <c r="AH340" s="98"/>
      <c r="AI340" s="98"/>
      <c r="AJ340" s="98"/>
      <c r="AK340" s="98"/>
      <c r="AL340" s="98"/>
      <c r="AM340" s="98"/>
      <c r="AN340" s="98"/>
    </row>
    <row r="341" spans="15:40" s="97" customFormat="1" ht="32.5">
      <c r="O341" s="98"/>
      <c r="P341" s="98"/>
      <c r="Q341" s="98"/>
      <c r="R341" s="98"/>
      <c r="S341" s="98"/>
      <c r="T341" s="98"/>
      <c r="U341" s="98"/>
      <c r="V341" s="98"/>
      <c r="W341" s="100"/>
      <c r="X341" s="98"/>
      <c r="Y341" s="98"/>
      <c r="Z341" s="98"/>
      <c r="AA341" s="98"/>
      <c r="AB341" s="98"/>
      <c r="AC341" s="98"/>
      <c r="AD341" s="98"/>
      <c r="AE341" s="98"/>
      <c r="AF341" s="98"/>
      <c r="AG341" s="98"/>
      <c r="AH341" s="98"/>
      <c r="AI341" s="98"/>
      <c r="AJ341" s="98"/>
      <c r="AK341" s="98"/>
      <c r="AL341" s="98"/>
      <c r="AM341" s="98"/>
      <c r="AN341" s="98"/>
    </row>
    <row r="342" spans="15:40" s="97" customFormat="1" ht="32.5">
      <c r="O342" s="98"/>
      <c r="P342" s="98"/>
      <c r="Q342" s="98"/>
      <c r="R342" s="98"/>
      <c r="S342" s="98"/>
      <c r="T342" s="98"/>
      <c r="U342" s="98"/>
      <c r="V342" s="98"/>
      <c r="W342" s="100"/>
      <c r="X342" s="98"/>
      <c r="Y342" s="98"/>
      <c r="Z342" s="98"/>
      <c r="AA342" s="98"/>
      <c r="AB342" s="98"/>
      <c r="AC342" s="98"/>
      <c r="AD342" s="98"/>
      <c r="AE342" s="98"/>
      <c r="AF342" s="98"/>
      <c r="AG342" s="98"/>
      <c r="AH342" s="98"/>
      <c r="AI342" s="98"/>
      <c r="AJ342" s="98"/>
      <c r="AK342" s="98"/>
      <c r="AL342" s="98"/>
      <c r="AM342" s="98"/>
      <c r="AN342" s="98"/>
    </row>
    <row r="343" spans="15:40" s="97" customFormat="1" ht="32.5">
      <c r="O343" s="98"/>
      <c r="P343" s="98"/>
      <c r="Q343" s="98"/>
      <c r="R343" s="98"/>
      <c r="S343" s="98"/>
      <c r="T343" s="98"/>
      <c r="U343" s="98"/>
      <c r="V343" s="98"/>
      <c r="W343" s="100"/>
      <c r="X343" s="98"/>
      <c r="Y343" s="98"/>
      <c r="Z343" s="98"/>
      <c r="AA343" s="98"/>
      <c r="AB343" s="98"/>
      <c r="AC343" s="98"/>
      <c r="AD343" s="98"/>
      <c r="AE343" s="98"/>
      <c r="AF343" s="98"/>
      <c r="AG343" s="98"/>
      <c r="AH343" s="98"/>
      <c r="AI343" s="98"/>
      <c r="AJ343" s="98"/>
      <c r="AK343" s="98"/>
      <c r="AL343" s="98"/>
      <c r="AM343" s="98"/>
      <c r="AN343" s="98"/>
    </row>
    <row r="344" spans="15:40" s="97" customFormat="1" ht="32.5">
      <c r="O344" s="98"/>
      <c r="P344" s="98"/>
      <c r="Q344" s="98"/>
      <c r="R344" s="98"/>
      <c r="S344" s="98"/>
      <c r="T344" s="98"/>
      <c r="U344" s="98"/>
      <c r="V344" s="98"/>
      <c r="W344" s="100"/>
      <c r="X344" s="98"/>
      <c r="Y344" s="98"/>
      <c r="Z344" s="98"/>
      <c r="AA344" s="98"/>
      <c r="AB344" s="98"/>
      <c r="AC344" s="98"/>
      <c r="AD344" s="98"/>
      <c r="AE344" s="98"/>
      <c r="AF344" s="98"/>
      <c r="AG344" s="98"/>
      <c r="AH344" s="98"/>
      <c r="AI344" s="98"/>
      <c r="AJ344" s="98"/>
      <c r="AK344" s="98"/>
      <c r="AL344" s="98"/>
      <c r="AM344" s="98"/>
      <c r="AN344" s="98"/>
    </row>
    <row r="345" spans="15:40" s="97" customFormat="1" ht="32.5">
      <c r="O345" s="98"/>
      <c r="P345" s="98"/>
      <c r="Q345" s="98"/>
      <c r="R345" s="98"/>
      <c r="S345" s="98"/>
      <c r="T345" s="98"/>
      <c r="U345" s="98"/>
      <c r="V345" s="98"/>
      <c r="W345" s="100"/>
      <c r="X345" s="98"/>
      <c r="Y345" s="98"/>
      <c r="Z345" s="98"/>
      <c r="AA345" s="98"/>
      <c r="AB345" s="98"/>
      <c r="AC345" s="98"/>
      <c r="AD345" s="98"/>
      <c r="AE345" s="98"/>
      <c r="AF345" s="98"/>
      <c r="AG345" s="98"/>
      <c r="AH345" s="98"/>
      <c r="AI345" s="98"/>
      <c r="AJ345" s="98"/>
      <c r="AK345" s="98"/>
      <c r="AL345" s="98"/>
      <c r="AM345" s="98"/>
      <c r="AN345" s="98"/>
    </row>
    <row r="346" spans="15:40" s="97" customFormat="1" ht="32.5">
      <c r="O346" s="98"/>
      <c r="P346" s="98"/>
      <c r="Q346" s="98"/>
      <c r="R346" s="98"/>
      <c r="S346" s="98"/>
      <c r="T346" s="98"/>
      <c r="U346" s="98"/>
      <c r="V346" s="98"/>
      <c r="W346" s="100"/>
      <c r="X346" s="98"/>
      <c r="Y346" s="98"/>
      <c r="Z346" s="98"/>
      <c r="AA346" s="98"/>
      <c r="AB346" s="98"/>
      <c r="AC346" s="98"/>
      <c r="AD346" s="98"/>
      <c r="AE346" s="98"/>
      <c r="AF346" s="98"/>
      <c r="AG346" s="98"/>
      <c r="AH346" s="98"/>
      <c r="AI346" s="98"/>
      <c r="AJ346" s="98"/>
      <c r="AK346" s="98"/>
      <c r="AL346" s="98"/>
      <c r="AM346" s="98"/>
      <c r="AN346" s="98"/>
    </row>
    <row r="347" spans="15:40" s="97" customFormat="1" ht="32.5">
      <c r="O347" s="98"/>
      <c r="P347" s="98"/>
      <c r="Q347" s="98"/>
      <c r="R347" s="98"/>
      <c r="S347" s="98"/>
      <c r="T347" s="98"/>
      <c r="U347" s="98"/>
      <c r="V347" s="98"/>
      <c r="W347" s="100"/>
      <c r="X347" s="98"/>
      <c r="Y347" s="98"/>
      <c r="Z347" s="98"/>
      <c r="AA347" s="98"/>
      <c r="AB347" s="98"/>
      <c r="AC347" s="98"/>
      <c r="AD347" s="98"/>
      <c r="AE347" s="98"/>
      <c r="AF347" s="98"/>
      <c r="AG347" s="98"/>
      <c r="AH347" s="98"/>
      <c r="AI347" s="98"/>
      <c r="AJ347" s="98"/>
      <c r="AK347" s="98"/>
      <c r="AL347" s="98"/>
      <c r="AM347" s="98"/>
      <c r="AN347" s="98"/>
    </row>
    <row r="348" spans="15:40" s="97" customFormat="1" ht="32.5">
      <c r="O348" s="98"/>
      <c r="P348" s="98"/>
      <c r="Q348" s="98"/>
      <c r="R348" s="98"/>
      <c r="S348" s="98"/>
      <c r="T348" s="98"/>
      <c r="U348" s="98"/>
      <c r="V348" s="98"/>
      <c r="W348" s="100"/>
      <c r="X348" s="98"/>
      <c r="Y348" s="98"/>
      <c r="Z348" s="98"/>
      <c r="AA348" s="98"/>
      <c r="AB348" s="98"/>
      <c r="AC348" s="98"/>
      <c r="AD348" s="98"/>
      <c r="AE348" s="98"/>
      <c r="AF348" s="98"/>
      <c r="AG348" s="98"/>
      <c r="AH348" s="98"/>
      <c r="AI348" s="98"/>
      <c r="AJ348" s="98"/>
      <c r="AK348" s="98"/>
      <c r="AL348" s="98"/>
      <c r="AM348" s="98"/>
      <c r="AN348" s="98"/>
    </row>
    <row r="349" spans="15:40" s="97" customFormat="1" ht="32.5">
      <c r="O349" s="98"/>
      <c r="P349" s="98"/>
      <c r="Q349" s="98"/>
      <c r="R349" s="98"/>
      <c r="S349" s="98"/>
      <c r="T349" s="98"/>
      <c r="U349" s="98"/>
      <c r="V349" s="98"/>
      <c r="W349" s="100"/>
      <c r="X349" s="98"/>
      <c r="Y349" s="98"/>
      <c r="Z349" s="98"/>
      <c r="AA349" s="98"/>
      <c r="AB349" s="98"/>
      <c r="AC349" s="98"/>
      <c r="AD349" s="98"/>
      <c r="AE349" s="98"/>
      <c r="AF349" s="98"/>
      <c r="AG349" s="98"/>
      <c r="AH349" s="98"/>
      <c r="AI349" s="98"/>
      <c r="AJ349" s="98"/>
      <c r="AK349" s="98"/>
      <c r="AL349" s="98"/>
      <c r="AM349" s="98"/>
      <c r="AN349" s="98"/>
    </row>
    <row r="350" spans="15:40" s="97" customFormat="1" ht="32.5">
      <c r="O350" s="98"/>
      <c r="P350" s="98"/>
      <c r="Q350" s="98"/>
      <c r="R350" s="98"/>
      <c r="S350" s="98"/>
      <c r="T350" s="98"/>
      <c r="U350" s="98"/>
      <c r="V350" s="98"/>
      <c r="W350" s="100"/>
      <c r="X350" s="98"/>
      <c r="Y350" s="98"/>
      <c r="Z350" s="98"/>
      <c r="AA350" s="98"/>
      <c r="AB350" s="98"/>
      <c r="AC350" s="98"/>
      <c r="AD350" s="98"/>
      <c r="AE350" s="98"/>
      <c r="AF350" s="98"/>
      <c r="AG350" s="98"/>
      <c r="AH350" s="98"/>
      <c r="AI350" s="98"/>
      <c r="AJ350" s="98"/>
      <c r="AK350" s="98"/>
      <c r="AL350" s="98"/>
      <c r="AM350" s="98"/>
      <c r="AN350" s="98"/>
    </row>
    <row r="351" spans="15:40" s="97" customFormat="1" ht="32.5">
      <c r="O351" s="98"/>
      <c r="P351" s="98"/>
      <c r="Q351" s="98"/>
      <c r="R351" s="98"/>
      <c r="S351" s="98"/>
      <c r="T351" s="98"/>
      <c r="U351" s="98"/>
      <c r="V351" s="98"/>
      <c r="W351" s="100"/>
      <c r="X351" s="98"/>
      <c r="Y351" s="98"/>
      <c r="Z351" s="98"/>
      <c r="AA351" s="98"/>
      <c r="AB351" s="98"/>
      <c r="AC351" s="98"/>
      <c r="AD351" s="98"/>
      <c r="AE351" s="98"/>
      <c r="AF351" s="98"/>
      <c r="AG351" s="98"/>
      <c r="AH351" s="98"/>
      <c r="AI351" s="98"/>
      <c r="AJ351" s="98"/>
      <c r="AK351" s="98"/>
      <c r="AL351" s="98"/>
      <c r="AM351" s="98"/>
      <c r="AN351" s="98"/>
    </row>
    <row r="352" spans="15:40" s="97" customFormat="1" ht="32.5">
      <c r="O352" s="98"/>
      <c r="P352" s="98"/>
      <c r="Q352" s="98"/>
      <c r="R352" s="98"/>
      <c r="S352" s="98"/>
      <c r="T352" s="98"/>
      <c r="U352" s="98"/>
      <c r="V352" s="98"/>
      <c r="W352" s="100"/>
      <c r="X352" s="98"/>
      <c r="Y352" s="98"/>
      <c r="Z352" s="98"/>
      <c r="AA352" s="98"/>
      <c r="AB352" s="98"/>
      <c r="AC352" s="98"/>
      <c r="AD352" s="98"/>
      <c r="AE352" s="98"/>
      <c r="AF352" s="98"/>
      <c r="AG352" s="98"/>
      <c r="AH352" s="98"/>
      <c r="AI352" s="98"/>
      <c r="AJ352" s="98"/>
      <c r="AK352" s="98"/>
      <c r="AL352" s="98"/>
      <c r="AM352" s="98"/>
      <c r="AN352" s="98"/>
    </row>
    <row r="353" spans="15:40" s="97" customFormat="1" ht="32.5">
      <c r="O353" s="98"/>
      <c r="P353" s="98"/>
      <c r="Q353" s="98"/>
      <c r="R353" s="98"/>
      <c r="S353" s="98"/>
      <c r="T353" s="98"/>
      <c r="U353" s="98"/>
      <c r="V353" s="98"/>
      <c r="W353" s="100"/>
      <c r="X353" s="98"/>
      <c r="Y353" s="98"/>
      <c r="Z353" s="98"/>
      <c r="AA353" s="98"/>
      <c r="AB353" s="98"/>
      <c r="AC353" s="98"/>
      <c r="AD353" s="98"/>
      <c r="AE353" s="98"/>
      <c r="AF353" s="98"/>
      <c r="AG353" s="98"/>
      <c r="AH353" s="98"/>
      <c r="AI353" s="98"/>
      <c r="AJ353" s="98"/>
      <c r="AK353" s="98"/>
      <c r="AL353" s="98"/>
      <c r="AM353" s="98"/>
      <c r="AN353" s="98"/>
    </row>
    <row r="354" spans="15:40" s="97" customFormat="1" ht="32.5">
      <c r="O354" s="98"/>
      <c r="P354" s="98"/>
      <c r="Q354" s="98"/>
      <c r="R354" s="98"/>
      <c r="S354" s="98"/>
      <c r="T354" s="98"/>
      <c r="U354" s="98"/>
      <c r="V354" s="98"/>
      <c r="W354" s="100"/>
      <c r="X354" s="98"/>
      <c r="Y354" s="98"/>
      <c r="Z354" s="98"/>
      <c r="AA354" s="98"/>
      <c r="AB354" s="98"/>
      <c r="AC354" s="98"/>
      <c r="AD354" s="98"/>
      <c r="AE354" s="98"/>
      <c r="AF354" s="98"/>
      <c r="AG354" s="98"/>
      <c r="AH354" s="98"/>
      <c r="AI354" s="98"/>
      <c r="AJ354" s="98"/>
      <c r="AK354" s="98"/>
      <c r="AL354" s="98"/>
      <c r="AM354" s="98"/>
      <c r="AN354" s="98"/>
    </row>
    <row r="355" spans="15:40" s="97" customFormat="1" ht="32.5">
      <c r="O355" s="98"/>
      <c r="P355" s="98"/>
      <c r="Q355" s="98"/>
      <c r="R355" s="98"/>
      <c r="S355" s="98"/>
      <c r="T355" s="98"/>
      <c r="U355" s="98"/>
      <c r="V355" s="98"/>
      <c r="W355" s="100"/>
      <c r="X355" s="98"/>
      <c r="Y355" s="98"/>
      <c r="Z355" s="98"/>
      <c r="AA355" s="98"/>
      <c r="AB355" s="98"/>
      <c r="AC355" s="98"/>
      <c r="AD355" s="98"/>
      <c r="AE355" s="98"/>
      <c r="AF355" s="98"/>
      <c r="AG355" s="98"/>
      <c r="AH355" s="98"/>
      <c r="AI355" s="98"/>
      <c r="AJ355" s="98"/>
      <c r="AK355" s="98"/>
      <c r="AL355" s="98"/>
      <c r="AM355" s="98"/>
      <c r="AN355" s="98"/>
    </row>
    <row r="356" spans="15:40" s="97" customFormat="1" ht="32.5">
      <c r="O356" s="98"/>
      <c r="P356" s="98"/>
      <c r="Q356" s="98"/>
      <c r="R356" s="98"/>
      <c r="S356" s="98"/>
      <c r="T356" s="98"/>
      <c r="U356" s="98"/>
      <c r="V356" s="98"/>
      <c r="W356" s="100"/>
      <c r="X356" s="98"/>
      <c r="Y356" s="98"/>
      <c r="Z356" s="98"/>
      <c r="AA356" s="98"/>
      <c r="AB356" s="98"/>
      <c r="AC356" s="98"/>
      <c r="AD356" s="98"/>
      <c r="AE356" s="98"/>
      <c r="AF356" s="98"/>
      <c r="AG356" s="98"/>
      <c r="AH356" s="98"/>
      <c r="AI356" s="98"/>
      <c r="AJ356" s="98"/>
      <c r="AK356" s="98"/>
      <c r="AL356" s="98"/>
      <c r="AM356" s="98"/>
      <c r="AN356" s="98"/>
    </row>
    <row r="357" spans="15:40" s="97" customFormat="1" ht="32.5">
      <c r="O357" s="98"/>
      <c r="P357" s="98"/>
      <c r="Q357" s="98"/>
      <c r="R357" s="98"/>
      <c r="S357" s="98"/>
      <c r="T357" s="98"/>
      <c r="U357" s="98"/>
      <c r="V357" s="98"/>
      <c r="W357" s="100"/>
      <c r="X357" s="98"/>
      <c r="Y357" s="98"/>
      <c r="Z357" s="98"/>
      <c r="AA357" s="98"/>
      <c r="AB357" s="98"/>
      <c r="AC357" s="98"/>
      <c r="AD357" s="98"/>
      <c r="AE357" s="98"/>
      <c r="AF357" s="98"/>
      <c r="AG357" s="98"/>
      <c r="AH357" s="98"/>
      <c r="AI357" s="98"/>
      <c r="AJ357" s="98"/>
      <c r="AK357" s="98"/>
      <c r="AL357" s="98"/>
      <c r="AM357" s="98"/>
      <c r="AN357" s="98"/>
    </row>
    <row r="358" spans="15:40" s="97" customFormat="1" ht="32.5">
      <c r="O358" s="98"/>
      <c r="P358" s="98"/>
      <c r="Q358" s="98"/>
      <c r="R358" s="98"/>
      <c r="S358" s="98"/>
      <c r="T358" s="98"/>
      <c r="U358" s="98"/>
      <c r="V358" s="98"/>
      <c r="W358" s="100"/>
      <c r="X358" s="98"/>
      <c r="Y358" s="98"/>
      <c r="Z358" s="98"/>
      <c r="AA358" s="98"/>
      <c r="AB358" s="98"/>
      <c r="AC358" s="98"/>
      <c r="AD358" s="98"/>
      <c r="AE358" s="98"/>
      <c r="AF358" s="98"/>
      <c r="AG358" s="98"/>
      <c r="AH358" s="98"/>
      <c r="AI358" s="98"/>
      <c r="AJ358" s="98"/>
      <c r="AK358" s="98"/>
      <c r="AL358" s="98"/>
      <c r="AM358" s="98"/>
      <c r="AN358" s="98"/>
    </row>
    <row r="359" spans="15:40" s="97" customFormat="1" ht="32.5">
      <c r="O359" s="98"/>
      <c r="P359" s="98"/>
      <c r="Q359" s="98"/>
      <c r="R359" s="98"/>
      <c r="S359" s="98"/>
      <c r="T359" s="98"/>
      <c r="U359" s="98"/>
      <c r="V359" s="98"/>
      <c r="W359" s="100"/>
      <c r="X359" s="98"/>
      <c r="Y359" s="98"/>
      <c r="Z359" s="98"/>
      <c r="AA359" s="98"/>
      <c r="AB359" s="98"/>
      <c r="AC359" s="98"/>
      <c r="AD359" s="98"/>
      <c r="AE359" s="98"/>
      <c r="AF359" s="98"/>
      <c r="AG359" s="98"/>
      <c r="AH359" s="98"/>
      <c r="AI359" s="98"/>
      <c r="AJ359" s="98"/>
      <c r="AK359" s="98"/>
      <c r="AL359" s="98"/>
      <c r="AM359" s="98"/>
      <c r="AN359" s="98"/>
    </row>
    <row r="360" spans="15:40" s="97" customFormat="1" ht="32.5">
      <c r="O360" s="98"/>
      <c r="P360" s="98"/>
      <c r="Q360" s="98"/>
      <c r="R360" s="98"/>
      <c r="S360" s="98"/>
      <c r="T360" s="98"/>
      <c r="U360" s="98"/>
      <c r="V360" s="98"/>
      <c r="W360" s="100"/>
      <c r="X360" s="98"/>
      <c r="Y360" s="98"/>
      <c r="Z360" s="98"/>
      <c r="AA360" s="98"/>
      <c r="AB360" s="98"/>
      <c r="AC360" s="98"/>
      <c r="AD360" s="98"/>
      <c r="AE360" s="98"/>
      <c r="AF360" s="98"/>
      <c r="AG360" s="98"/>
      <c r="AH360" s="98"/>
      <c r="AI360" s="98"/>
      <c r="AJ360" s="98"/>
      <c r="AK360" s="98"/>
      <c r="AL360" s="98"/>
      <c r="AM360" s="98"/>
      <c r="AN360" s="98"/>
    </row>
    <row r="361" spans="15:40" s="97" customFormat="1" ht="32.5">
      <c r="O361" s="98"/>
      <c r="P361" s="98"/>
      <c r="Q361" s="98"/>
      <c r="R361" s="98"/>
      <c r="S361" s="98"/>
      <c r="T361" s="98"/>
      <c r="U361" s="98"/>
      <c r="V361" s="98"/>
      <c r="W361" s="100"/>
      <c r="X361" s="98"/>
      <c r="Y361" s="98"/>
      <c r="Z361" s="98"/>
      <c r="AA361" s="98"/>
      <c r="AB361" s="98"/>
      <c r="AC361" s="98"/>
      <c r="AD361" s="98"/>
      <c r="AE361" s="98"/>
      <c r="AF361" s="98"/>
      <c r="AG361" s="98"/>
      <c r="AH361" s="98"/>
      <c r="AI361" s="98"/>
      <c r="AJ361" s="98"/>
      <c r="AK361" s="98"/>
      <c r="AL361" s="98"/>
      <c r="AM361" s="98"/>
      <c r="AN361" s="98"/>
    </row>
    <row r="362" spans="15:40" s="97" customFormat="1" ht="32.5">
      <c r="O362" s="98"/>
      <c r="P362" s="98"/>
      <c r="Q362" s="98"/>
      <c r="R362" s="98"/>
      <c r="S362" s="98"/>
      <c r="T362" s="98"/>
      <c r="U362" s="98"/>
      <c r="V362" s="98"/>
      <c r="W362" s="100"/>
      <c r="X362" s="98"/>
      <c r="Y362" s="98"/>
      <c r="Z362" s="98"/>
      <c r="AA362" s="98"/>
      <c r="AB362" s="98"/>
      <c r="AC362" s="98"/>
      <c r="AD362" s="98"/>
      <c r="AE362" s="98"/>
      <c r="AF362" s="98"/>
      <c r="AG362" s="98"/>
      <c r="AH362" s="98"/>
      <c r="AI362" s="98"/>
      <c r="AJ362" s="98"/>
      <c r="AK362" s="98"/>
      <c r="AL362" s="98"/>
      <c r="AM362" s="98"/>
      <c r="AN362" s="98"/>
    </row>
    <row r="363" spans="15:40" s="97" customFormat="1" ht="32.5">
      <c r="O363" s="98"/>
      <c r="P363" s="98"/>
      <c r="Q363" s="98"/>
      <c r="R363" s="98"/>
      <c r="S363" s="98"/>
      <c r="T363" s="98"/>
      <c r="U363" s="98"/>
      <c r="V363" s="98"/>
      <c r="W363" s="100"/>
      <c r="X363" s="98"/>
      <c r="Y363" s="98"/>
      <c r="Z363" s="98"/>
      <c r="AA363" s="98"/>
      <c r="AB363" s="98"/>
      <c r="AC363" s="98"/>
      <c r="AD363" s="98"/>
      <c r="AE363" s="98"/>
      <c r="AF363" s="98"/>
      <c r="AG363" s="98"/>
      <c r="AH363" s="98"/>
      <c r="AI363" s="98"/>
      <c r="AJ363" s="98"/>
      <c r="AK363" s="98"/>
      <c r="AL363" s="98"/>
      <c r="AM363" s="98"/>
      <c r="AN363" s="98"/>
    </row>
    <row r="364" spans="15:40" s="97" customFormat="1" ht="32.5">
      <c r="O364" s="98"/>
      <c r="P364" s="98"/>
      <c r="Q364" s="98"/>
      <c r="R364" s="98"/>
      <c r="S364" s="98"/>
      <c r="T364" s="98"/>
      <c r="U364" s="98"/>
      <c r="V364" s="98"/>
      <c r="W364" s="100"/>
      <c r="X364" s="98"/>
      <c r="Y364" s="98"/>
      <c r="Z364" s="98"/>
      <c r="AA364" s="98"/>
      <c r="AB364" s="98"/>
      <c r="AC364" s="98"/>
      <c r="AD364" s="98"/>
      <c r="AE364" s="98"/>
      <c r="AF364" s="98"/>
      <c r="AG364" s="98"/>
      <c r="AH364" s="98"/>
      <c r="AI364" s="98"/>
      <c r="AJ364" s="98"/>
      <c r="AK364" s="98"/>
      <c r="AL364" s="98"/>
      <c r="AM364" s="98"/>
      <c r="AN364" s="98"/>
    </row>
    <row r="365" spans="15:40" s="97" customFormat="1" ht="32.5">
      <c r="O365" s="98"/>
      <c r="P365" s="98"/>
      <c r="Q365" s="98"/>
      <c r="R365" s="98"/>
      <c r="S365" s="98"/>
      <c r="T365" s="98"/>
      <c r="U365" s="98"/>
      <c r="V365" s="98"/>
      <c r="W365" s="100"/>
      <c r="X365" s="98"/>
      <c r="Y365" s="98"/>
      <c r="Z365" s="98"/>
      <c r="AA365" s="98"/>
      <c r="AB365" s="98"/>
      <c r="AC365" s="98"/>
      <c r="AD365" s="98"/>
      <c r="AE365" s="98"/>
      <c r="AF365" s="98"/>
      <c r="AG365" s="98"/>
      <c r="AH365" s="98"/>
      <c r="AI365" s="98"/>
      <c r="AJ365" s="98"/>
      <c r="AK365" s="98"/>
      <c r="AL365" s="98"/>
      <c r="AM365" s="98"/>
      <c r="AN365" s="98"/>
    </row>
    <row r="366" spans="15:40" s="97" customFormat="1" ht="32.5">
      <c r="O366" s="98"/>
      <c r="P366" s="98"/>
      <c r="Q366" s="98"/>
      <c r="R366" s="98"/>
      <c r="S366" s="98"/>
      <c r="T366" s="98"/>
      <c r="U366" s="98"/>
      <c r="V366" s="98"/>
      <c r="W366" s="100"/>
      <c r="X366" s="98"/>
      <c r="Y366" s="98"/>
      <c r="Z366" s="98"/>
      <c r="AA366" s="98"/>
      <c r="AB366" s="98"/>
      <c r="AC366" s="98"/>
      <c r="AD366" s="98"/>
      <c r="AE366" s="98"/>
      <c r="AF366" s="98"/>
      <c r="AG366" s="98"/>
      <c r="AH366" s="98"/>
      <c r="AI366" s="98"/>
      <c r="AJ366" s="98"/>
      <c r="AK366" s="98"/>
      <c r="AL366" s="98"/>
      <c r="AM366" s="98"/>
      <c r="AN366" s="98"/>
    </row>
    <row r="367" spans="15:40" s="97" customFormat="1" ht="32.5">
      <c r="O367" s="98"/>
      <c r="P367" s="98"/>
      <c r="Q367" s="98"/>
      <c r="R367" s="98"/>
      <c r="S367" s="98"/>
      <c r="T367" s="98"/>
      <c r="U367" s="98"/>
      <c r="V367" s="98"/>
      <c r="W367" s="100"/>
      <c r="X367" s="98"/>
      <c r="Y367" s="98"/>
      <c r="Z367" s="98"/>
      <c r="AA367" s="98"/>
      <c r="AB367" s="98"/>
      <c r="AC367" s="98"/>
      <c r="AD367" s="98"/>
      <c r="AE367" s="98"/>
      <c r="AF367" s="98"/>
      <c r="AG367" s="98"/>
      <c r="AH367" s="98"/>
      <c r="AI367" s="98"/>
      <c r="AJ367" s="98"/>
      <c r="AK367" s="98"/>
      <c r="AL367" s="98"/>
      <c r="AM367" s="98"/>
      <c r="AN367" s="98"/>
    </row>
    <row r="368" spans="15:40" s="97" customFormat="1" ht="32.5">
      <c r="O368" s="98"/>
      <c r="P368" s="98"/>
      <c r="Q368" s="98"/>
      <c r="R368" s="98"/>
      <c r="S368" s="98"/>
      <c r="T368" s="98"/>
      <c r="U368" s="98"/>
      <c r="V368" s="98"/>
      <c r="W368" s="100"/>
      <c r="X368" s="98"/>
      <c r="Y368" s="98"/>
      <c r="Z368" s="98"/>
      <c r="AA368" s="98"/>
      <c r="AB368" s="98"/>
      <c r="AC368" s="98"/>
      <c r="AD368" s="98"/>
      <c r="AE368" s="98"/>
      <c r="AF368" s="98"/>
      <c r="AG368" s="98"/>
      <c r="AH368" s="98"/>
      <c r="AI368" s="98"/>
      <c r="AJ368" s="98"/>
      <c r="AK368" s="98"/>
      <c r="AL368" s="98"/>
      <c r="AM368" s="98"/>
      <c r="AN368" s="98"/>
    </row>
    <row r="369" spans="15:40" s="97" customFormat="1" ht="32.5">
      <c r="O369" s="98"/>
      <c r="P369" s="98"/>
      <c r="Q369" s="98"/>
      <c r="R369" s="98"/>
      <c r="S369" s="98"/>
      <c r="T369" s="98"/>
      <c r="U369" s="98"/>
      <c r="V369" s="98"/>
      <c r="W369" s="100"/>
      <c r="X369" s="98"/>
      <c r="Y369" s="98"/>
      <c r="Z369" s="98"/>
      <c r="AA369" s="98"/>
      <c r="AB369" s="98"/>
      <c r="AC369" s="98"/>
      <c r="AD369" s="98"/>
      <c r="AE369" s="98"/>
      <c r="AF369" s="98"/>
      <c r="AG369" s="98"/>
      <c r="AH369" s="98"/>
      <c r="AI369" s="98"/>
      <c r="AJ369" s="98"/>
      <c r="AK369" s="98"/>
      <c r="AL369" s="98"/>
      <c r="AM369" s="98"/>
      <c r="AN369" s="98"/>
    </row>
    <row r="370" spans="15:40" s="97" customFormat="1" ht="32.5">
      <c r="O370" s="98"/>
      <c r="P370" s="98"/>
      <c r="Q370" s="98"/>
      <c r="R370" s="98"/>
      <c r="S370" s="98"/>
      <c r="T370" s="98"/>
      <c r="U370" s="98"/>
      <c r="V370" s="98"/>
      <c r="W370" s="100"/>
      <c r="X370" s="98"/>
      <c r="Y370" s="98"/>
      <c r="Z370" s="98"/>
      <c r="AA370" s="98"/>
      <c r="AB370" s="98"/>
      <c r="AC370" s="98"/>
      <c r="AD370" s="98"/>
      <c r="AE370" s="98"/>
      <c r="AF370" s="98"/>
      <c r="AG370" s="98"/>
      <c r="AH370" s="98"/>
      <c r="AI370" s="98"/>
      <c r="AJ370" s="98"/>
      <c r="AK370" s="98"/>
      <c r="AL370" s="98"/>
      <c r="AM370" s="98"/>
      <c r="AN370" s="98"/>
    </row>
    <row r="371" spans="15:40" s="97" customFormat="1" ht="32.5">
      <c r="O371" s="98"/>
      <c r="P371" s="98"/>
      <c r="Q371" s="98"/>
      <c r="R371" s="98"/>
      <c r="S371" s="98"/>
      <c r="T371" s="98"/>
      <c r="U371" s="98"/>
      <c r="V371" s="98"/>
      <c r="W371" s="100"/>
      <c r="X371" s="98"/>
      <c r="Y371" s="98"/>
      <c r="Z371" s="98"/>
      <c r="AA371" s="98"/>
      <c r="AB371" s="98"/>
      <c r="AC371" s="98"/>
      <c r="AD371" s="98"/>
      <c r="AE371" s="98"/>
      <c r="AF371" s="98"/>
      <c r="AG371" s="98"/>
      <c r="AH371" s="98"/>
      <c r="AI371" s="98"/>
      <c r="AJ371" s="98"/>
      <c r="AK371" s="98"/>
      <c r="AL371" s="98"/>
      <c r="AM371" s="98"/>
      <c r="AN371" s="98"/>
    </row>
    <row r="372" spans="15:40" s="97" customFormat="1" ht="32.5">
      <c r="O372" s="98"/>
      <c r="P372" s="98"/>
      <c r="Q372" s="98"/>
      <c r="R372" s="98"/>
      <c r="S372" s="98"/>
      <c r="T372" s="98"/>
      <c r="U372" s="98"/>
      <c r="V372" s="98"/>
      <c r="W372" s="100"/>
      <c r="X372" s="98"/>
      <c r="Y372" s="98"/>
      <c r="Z372" s="98"/>
      <c r="AA372" s="98"/>
      <c r="AB372" s="98"/>
      <c r="AC372" s="98"/>
      <c r="AD372" s="98"/>
      <c r="AE372" s="98"/>
      <c r="AF372" s="98"/>
      <c r="AG372" s="98"/>
      <c r="AH372" s="98"/>
      <c r="AI372" s="98"/>
      <c r="AJ372" s="98"/>
      <c r="AK372" s="98"/>
      <c r="AL372" s="98"/>
      <c r="AM372" s="98"/>
      <c r="AN372" s="98"/>
    </row>
    <row r="373" spans="15:40" s="97" customFormat="1" ht="32.5">
      <c r="O373" s="98"/>
      <c r="P373" s="98"/>
      <c r="Q373" s="98"/>
      <c r="R373" s="98"/>
      <c r="S373" s="98"/>
      <c r="T373" s="98"/>
      <c r="U373" s="98"/>
      <c r="V373" s="98"/>
      <c r="W373" s="100"/>
      <c r="X373" s="98"/>
      <c r="Y373" s="98"/>
      <c r="Z373" s="98"/>
      <c r="AA373" s="98"/>
      <c r="AB373" s="98"/>
      <c r="AC373" s="98"/>
      <c r="AD373" s="98"/>
      <c r="AE373" s="98"/>
      <c r="AF373" s="98"/>
      <c r="AG373" s="98"/>
      <c r="AH373" s="98"/>
      <c r="AI373" s="98"/>
      <c r="AJ373" s="98"/>
      <c r="AK373" s="98"/>
      <c r="AL373" s="98"/>
      <c r="AM373" s="98"/>
      <c r="AN373" s="98"/>
    </row>
    <row r="374" spans="15:40" s="97" customFormat="1" ht="32.5">
      <c r="O374" s="98"/>
      <c r="P374" s="98"/>
      <c r="Q374" s="98"/>
      <c r="R374" s="98"/>
      <c r="S374" s="98"/>
      <c r="T374" s="98"/>
      <c r="U374" s="98"/>
      <c r="V374" s="98"/>
      <c r="W374" s="100"/>
      <c r="X374" s="98"/>
      <c r="Y374" s="98"/>
      <c r="Z374" s="98"/>
      <c r="AA374" s="98"/>
      <c r="AB374" s="98"/>
      <c r="AC374" s="98"/>
      <c r="AD374" s="98"/>
      <c r="AE374" s="98"/>
      <c r="AF374" s="98"/>
      <c r="AG374" s="98"/>
      <c r="AH374" s="98"/>
      <c r="AI374" s="98"/>
      <c r="AJ374" s="98"/>
      <c r="AK374" s="98"/>
      <c r="AL374" s="98"/>
      <c r="AM374" s="98"/>
      <c r="AN374" s="98"/>
    </row>
    <row r="375" spans="15:40" s="97" customFormat="1" ht="32.5">
      <c r="O375" s="98"/>
      <c r="P375" s="98"/>
      <c r="Q375" s="98"/>
      <c r="R375" s="98"/>
      <c r="S375" s="98"/>
      <c r="T375" s="98"/>
      <c r="U375" s="98"/>
      <c r="V375" s="98"/>
      <c r="W375" s="100"/>
      <c r="X375" s="98"/>
      <c r="Y375" s="98"/>
      <c r="Z375" s="98"/>
      <c r="AA375" s="98"/>
      <c r="AB375" s="98"/>
      <c r="AC375" s="98"/>
      <c r="AD375" s="98"/>
      <c r="AE375" s="98"/>
      <c r="AF375" s="98"/>
      <c r="AG375" s="98"/>
      <c r="AH375" s="98"/>
      <c r="AI375" s="98"/>
      <c r="AJ375" s="98"/>
      <c r="AK375" s="98"/>
      <c r="AL375" s="98"/>
      <c r="AM375" s="98"/>
      <c r="AN375" s="98"/>
    </row>
    <row r="376" spans="15:40" s="97" customFormat="1" ht="32.5">
      <c r="O376" s="98"/>
      <c r="P376" s="98"/>
      <c r="Q376" s="98"/>
      <c r="R376" s="98"/>
      <c r="S376" s="98"/>
      <c r="T376" s="98"/>
      <c r="U376" s="98"/>
      <c r="V376" s="98"/>
      <c r="W376" s="100"/>
      <c r="X376" s="98"/>
      <c r="Y376" s="98"/>
      <c r="Z376" s="98"/>
      <c r="AA376" s="98"/>
      <c r="AB376" s="98"/>
      <c r="AC376" s="98"/>
      <c r="AD376" s="98"/>
      <c r="AE376" s="98"/>
      <c r="AF376" s="98"/>
      <c r="AG376" s="98"/>
      <c r="AH376" s="98"/>
      <c r="AI376" s="98"/>
      <c r="AJ376" s="98"/>
      <c r="AK376" s="98"/>
      <c r="AL376" s="98"/>
      <c r="AM376" s="98"/>
      <c r="AN376" s="98"/>
    </row>
    <row r="377" spans="15:40" s="97" customFormat="1" ht="32.5">
      <c r="O377" s="98"/>
      <c r="P377" s="98"/>
      <c r="Q377" s="98"/>
      <c r="R377" s="98"/>
      <c r="S377" s="98"/>
      <c r="T377" s="98"/>
      <c r="U377" s="98"/>
      <c r="V377" s="98"/>
      <c r="W377" s="100"/>
      <c r="X377" s="98"/>
      <c r="Y377" s="98"/>
      <c r="Z377" s="98"/>
      <c r="AA377" s="98"/>
      <c r="AB377" s="98"/>
      <c r="AC377" s="98"/>
      <c r="AD377" s="98"/>
      <c r="AE377" s="98"/>
      <c r="AF377" s="98"/>
      <c r="AG377" s="98"/>
      <c r="AH377" s="98"/>
      <c r="AI377" s="98"/>
      <c r="AJ377" s="98"/>
      <c r="AK377" s="98"/>
      <c r="AL377" s="98"/>
      <c r="AM377" s="98"/>
      <c r="AN377" s="98"/>
    </row>
    <row r="378" spans="15:40" s="97" customFormat="1" ht="32.5">
      <c r="O378" s="98"/>
      <c r="P378" s="98"/>
      <c r="Q378" s="98"/>
      <c r="R378" s="98"/>
      <c r="S378" s="98"/>
      <c r="T378" s="98"/>
      <c r="U378" s="98"/>
      <c r="V378" s="98"/>
      <c r="W378" s="100"/>
      <c r="X378" s="98"/>
      <c r="Y378" s="98"/>
      <c r="Z378" s="98"/>
      <c r="AA378" s="98"/>
      <c r="AB378" s="98"/>
      <c r="AC378" s="98"/>
      <c r="AD378" s="98"/>
      <c r="AE378" s="98"/>
      <c r="AF378" s="98"/>
      <c r="AG378" s="98"/>
      <c r="AH378" s="98"/>
      <c r="AI378" s="98"/>
      <c r="AJ378" s="98"/>
      <c r="AK378" s="98"/>
      <c r="AL378" s="98"/>
      <c r="AM378" s="98"/>
      <c r="AN378" s="98"/>
    </row>
    <row r="379" spans="15:40" s="97" customFormat="1" ht="32.5">
      <c r="O379" s="98"/>
      <c r="P379" s="98"/>
      <c r="Q379" s="98"/>
      <c r="R379" s="98"/>
      <c r="S379" s="98"/>
      <c r="T379" s="98"/>
      <c r="U379" s="98"/>
      <c r="V379" s="98"/>
      <c r="W379" s="100"/>
      <c r="X379" s="98"/>
      <c r="Y379" s="98"/>
      <c r="Z379" s="98"/>
      <c r="AA379" s="98"/>
      <c r="AB379" s="98"/>
      <c r="AC379" s="98"/>
      <c r="AD379" s="98"/>
      <c r="AE379" s="98"/>
      <c r="AF379" s="98"/>
      <c r="AG379" s="98"/>
      <c r="AH379" s="98"/>
      <c r="AI379" s="98"/>
      <c r="AJ379" s="98"/>
      <c r="AK379" s="98"/>
      <c r="AL379" s="98"/>
      <c r="AM379" s="98"/>
      <c r="AN379" s="98"/>
    </row>
    <row r="380" spans="15:40" s="97" customFormat="1" ht="32.5">
      <c r="O380" s="98"/>
      <c r="P380" s="98"/>
      <c r="Q380" s="98"/>
      <c r="R380" s="98"/>
      <c r="S380" s="98"/>
      <c r="T380" s="98"/>
      <c r="U380" s="98"/>
      <c r="V380" s="98"/>
      <c r="W380" s="100"/>
      <c r="X380" s="98"/>
      <c r="Y380" s="98"/>
      <c r="Z380" s="98"/>
      <c r="AA380" s="98"/>
      <c r="AB380" s="98"/>
      <c r="AC380" s="98"/>
      <c r="AD380" s="98"/>
      <c r="AE380" s="98"/>
      <c r="AF380" s="98"/>
      <c r="AG380" s="98"/>
      <c r="AH380" s="98"/>
      <c r="AI380" s="98"/>
      <c r="AJ380" s="98"/>
      <c r="AK380" s="98"/>
      <c r="AL380" s="98"/>
      <c r="AM380" s="98"/>
      <c r="AN380" s="98"/>
    </row>
    <row r="381" spans="15:40" s="97" customFormat="1" ht="32.5">
      <c r="O381" s="98"/>
      <c r="P381" s="98"/>
      <c r="Q381" s="98"/>
      <c r="R381" s="98"/>
      <c r="S381" s="98"/>
      <c r="T381" s="98"/>
      <c r="U381" s="98"/>
      <c r="V381" s="98"/>
      <c r="W381" s="100"/>
      <c r="X381" s="98"/>
      <c r="Y381" s="98"/>
      <c r="Z381" s="98"/>
      <c r="AA381" s="98"/>
      <c r="AB381" s="98"/>
      <c r="AC381" s="98"/>
      <c r="AD381" s="98"/>
      <c r="AE381" s="98"/>
      <c r="AF381" s="98"/>
      <c r="AG381" s="98"/>
      <c r="AH381" s="98"/>
      <c r="AI381" s="98"/>
      <c r="AJ381" s="98"/>
      <c r="AK381" s="98"/>
      <c r="AL381" s="98"/>
      <c r="AM381" s="98"/>
      <c r="AN381" s="98"/>
    </row>
    <row r="382" spans="15:40" s="97" customFormat="1" ht="32.5">
      <c r="O382" s="98"/>
      <c r="P382" s="98"/>
      <c r="Q382" s="98"/>
      <c r="R382" s="98"/>
      <c r="S382" s="98"/>
      <c r="T382" s="98"/>
      <c r="U382" s="98"/>
      <c r="V382" s="98"/>
      <c r="W382" s="100"/>
      <c r="X382" s="98"/>
      <c r="Y382" s="98"/>
      <c r="Z382" s="98"/>
      <c r="AA382" s="98"/>
      <c r="AB382" s="98"/>
      <c r="AC382" s="98"/>
      <c r="AD382" s="98"/>
      <c r="AE382" s="98"/>
      <c r="AF382" s="98"/>
      <c r="AG382" s="98"/>
      <c r="AH382" s="98"/>
      <c r="AI382" s="98"/>
      <c r="AJ382" s="98"/>
      <c r="AK382" s="98"/>
      <c r="AL382" s="98"/>
      <c r="AM382" s="98"/>
      <c r="AN382" s="98"/>
    </row>
    <row r="383" spans="15:40" s="97" customFormat="1" ht="32.5">
      <c r="O383" s="98"/>
      <c r="P383" s="98"/>
      <c r="Q383" s="98"/>
      <c r="R383" s="98"/>
      <c r="S383" s="98"/>
      <c r="T383" s="98"/>
      <c r="U383" s="98"/>
      <c r="V383" s="98"/>
      <c r="W383" s="100"/>
      <c r="X383" s="98"/>
      <c r="Y383" s="98"/>
      <c r="Z383" s="98"/>
      <c r="AA383" s="98"/>
      <c r="AB383" s="98"/>
      <c r="AC383" s="98"/>
      <c r="AD383" s="98"/>
      <c r="AE383" s="98"/>
      <c r="AF383" s="98"/>
      <c r="AG383" s="98"/>
      <c r="AH383" s="98"/>
      <c r="AI383" s="98"/>
      <c r="AJ383" s="98"/>
      <c r="AK383" s="98"/>
      <c r="AL383" s="98"/>
      <c r="AM383" s="98"/>
      <c r="AN383" s="98"/>
    </row>
    <row r="384" spans="15:40" s="97" customFormat="1" ht="32.5">
      <c r="O384" s="98"/>
      <c r="P384" s="98"/>
      <c r="Q384" s="98"/>
      <c r="R384" s="98"/>
      <c r="S384" s="98"/>
      <c r="T384" s="98"/>
      <c r="U384" s="98"/>
      <c r="V384" s="98"/>
      <c r="W384" s="100"/>
      <c r="X384" s="98"/>
      <c r="Y384" s="98"/>
      <c r="Z384" s="98"/>
      <c r="AA384" s="98"/>
      <c r="AB384" s="98"/>
      <c r="AC384" s="98"/>
      <c r="AD384" s="98"/>
      <c r="AE384" s="98"/>
      <c r="AF384" s="98"/>
      <c r="AG384" s="98"/>
      <c r="AH384" s="98"/>
      <c r="AI384" s="98"/>
      <c r="AJ384" s="98"/>
      <c r="AK384" s="98"/>
      <c r="AL384" s="98"/>
      <c r="AM384" s="98"/>
      <c r="AN384" s="98"/>
    </row>
    <row r="385" spans="15:40" s="97" customFormat="1" ht="32.5">
      <c r="O385" s="98"/>
      <c r="P385" s="98"/>
      <c r="Q385" s="98"/>
      <c r="R385" s="98"/>
      <c r="S385" s="98"/>
      <c r="T385" s="98"/>
      <c r="U385" s="98"/>
      <c r="V385" s="98"/>
      <c r="W385" s="100"/>
      <c r="X385" s="98"/>
      <c r="Y385" s="98"/>
      <c r="Z385" s="98"/>
      <c r="AA385" s="98"/>
      <c r="AB385" s="98"/>
      <c r="AC385" s="98"/>
      <c r="AD385" s="98"/>
      <c r="AE385" s="98"/>
      <c r="AF385" s="98"/>
      <c r="AG385" s="98"/>
      <c r="AH385" s="98"/>
      <c r="AI385" s="98"/>
      <c r="AJ385" s="98"/>
      <c r="AK385" s="98"/>
      <c r="AL385" s="98"/>
      <c r="AM385" s="98"/>
      <c r="AN385" s="98"/>
    </row>
    <row r="386" spans="15:40" s="97" customFormat="1" ht="32.5">
      <c r="O386" s="98"/>
      <c r="P386" s="98"/>
      <c r="Q386" s="98"/>
      <c r="R386" s="98"/>
      <c r="S386" s="98"/>
      <c r="T386" s="98"/>
      <c r="U386" s="98"/>
      <c r="V386" s="98"/>
      <c r="W386" s="100"/>
      <c r="X386" s="98"/>
      <c r="Y386" s="98"/>
      <c r="Z386" s="98"/>
      <c r="AA386" s="98"/>
      <c r="AB386" s="98"/>
      <c r="AC386" s="98"/>
      <c r="AD386" s="98"/>
      <c r="AE386" s="98"/>
      <c r="AF386" s="98"/>
      <c r="AG386" s="98"/>
      <c r="AH386" s="98"/>
      <c r="AI386" s="98"/>
      <c r="AJ386" s="98"/>
      <c r="AK386" s="98"/>
      <c r="AL386" s="98"/>
      <c r="AM386" s="98"/>
      <c r="AN386" s="98"/>
    </row>
    <row r="387" spans="15:40" s="97" customFormat="1" ht="32.5">
      <c r="O387" s="98"/>
      <c r="P387" s="98"/>
      <c r="Q387" s="98"/>
      <c r="R387" s="98"/>
      <c r="S387" s="98"/>
      <c r="T387" s="98"/>
      <c r="U387" s="98"/>
      <c r="V387" s="98"/>
      <c r="W387" s="100"/>
      <c r="X387" s="98"/>
      <c r="Y387" s="98"/>
      <c r="Z387" s="98"/>
      <c r="AA387" s="98"/>
      <c r="AB387" s="98"/>
      <c r="AC387" s="98"/>
      <c r="AD387" s="98"/>
      <c r="AE387" s="98"/>
      <c r="AF387" s="98"/>
      <c r="AG387" s="98"/>
      <c r="AH387" s="98"/>
      <c r="AI387" s="98"/>
      <c r="AJ387" s="98"/>
      <c r="AK387" s="98"/>
      <c r="AL387" s="98"/>
      <c r="AM387" s="98"/>
      <c r="AN387" s="98"/>
    </row>
    <row r="388" spans="15:40" s="97" customFormat="1" ht="32.5">
      <c r="O388" s="98"/>
      <c r="P388" s="98"/>
      <c r="Q388" s="98"/>
      <c r="R388" s="98"/>
      <c r="S388" s="98"/>
      <c r="T388" s="98"/>
      <c r="U388" s="98"/>
      <c r="V388" s="98"/>
      <c r="W388" s="100"/>
      <c r="X388" s="98"/>
      <c r="Y388" s="98"/>
      <c r="Z388" s="98"/>
      <c r="AA388" s="98"/>
      <c r="AB388" s="98"/>
      <c r="AC388" s="98"/>
      <c r="AD388" s="98"/>
      <c r="AE388" s="98"/>
      <c r="AF388" s="98"/>
      <c r="AG388" s="98"/>
      <c r="AH388" s="98"/>
      <c r="AI388" s="98"/>
      <c r="AJ388" s="98"/>
      <c r="AK388" s="98"/>
      <c r="AL388" s="98"/>
      <c r="AM388" s="98"/>
      <c r="AN388" s="98"/>
    </row>
    <row r="389" spans="15:40" s="97" customFormat="1" ht="32.5">
      <c r="O389" s="98"/>
      <c r="P389" s="98"/>
      <c r="Q389" s="98"/>
      <c r="R389" s="98"/>
      <c r="S389" s="98"/>
      <c r="T389" s="98"/>
      <c r="U389" s="98"/>
      <c r="V389" s="98"/>
      <c r="W389" s="100"/>
      <c r="X389" s="98"/>
      <c r="Y389" s="98"/>
      <c r="Z389" s="98"/>
      <c r="AA389" s="98"/>
      <c r="AB389" s="98"/>
      <c r="AC389" s="98"/>
      <c r="AD389" s="98"/>
      <c r="AE389" s="98"/>
      <c r="AF389" s="98"/>
      <c r="AG389" s="98"/>
      <c r="AH389" s="98"/>
      <c r="AI389" s="98"/>
      <c r="AJ389" s="98"/>
      <c r="AK389" s="98"/>
      <c r="AL389" s="98"/>
      <c r="AM389" s="98"/>
      <c r="AN389" s="98"/>
    </row>
    <row r="390" spans="15:40" s="97" customFormat="1" ht="32.5">
      <c r="O390" s="98"/>
      <c r="P390" s="98"/>
      <c r="Q390" s="98"/>
      <c r="R390" s="98"/>
      <c r="S390" s="98"/>
      <c r="T390" s="98"/>
      <c r="U390" s="98"/>
      <c r="V390" s="98"/>
      <c r="W390" s="100"/>
      <c r="X390" s="98"/>
      <c r="Y390" s="98"/>
      <c r="Z390" s="98"/>
      <c r="AA390" s="98"/>
      <c r="AB390" s="98"/>
      <c r="AC390" s="98"/>
      <c r="AD390" s="98"/>
      <c r="AE390" s="98"/>
      <c r="AF390" s="98"/>
      <c r="AG390" s="98"/>
      <c r="AH390" s="98"/>
      <c r="AI390" s="98"/>
      <c r="AJ390" s="98"/>
      <c r="AK390" s="98"/>
      <c r="AL390" s="98"/>
      <c r="AM390" s="98"/>
      <c r="AN390" s="98"/>
    </row>
    <row r="391" spans="15:40" s="97" customFormat="1" ht="32.5">
      <c r="O391" s="98"/>
      <c r="P391" s="98"/>
      <c r="Q391" s="98"/>
      <c r="R391" s="98"/>
      <c r="S391" s="98"/>
      <c r="T391" s="98"/>
      <c r="U391" s="98"/>
      <c r="V391" s="98"/>
      <c r="W391" s="100"/>
      <c r="X391" s="98"/>
      <c r="Y391" s="98"/>
      <c r="Z391" s="98"/>
      <c r="AA391" s="98"/>
      <c r="AB391" s="98"/>
      <c r="AC391" s="98"/>
      <c r="AD391" s="98"/>
      <c r="AE391" s="98"/>
      <c r="AF391" s="98"/>
      <c r="AG391" s="98"/>
      <c r="AH391" s="98"/>
      <c r="AI391" s="98"/>
      <c r="AJ391" s="98"/>
      <c r="AK391" s="98"/>
      <c r="AL391" s="98"/>
      <c r="AM391" s="98"/>
      <c r="AN391" s="98"/>
    </row>
    <row r="392" spans="15:40" s="97" customFormat="1" ht="32.5">
      <c r="O392" s="98"/>
      <c r="P392" s="98"/>
      <c r="Q392" s="98"/>
      <c r="R392" s="98"/>
      <c r="S392" s="98"/>
      <c r="T392" s="98"/>
      <c r="U392" s="98"/>
      <c r="V392" s="98"/>
      <c r="W392" s="100"/>
      <c r="X392" s="98"/>
      <c r="Y392" s="98"/>
      <c r="Z392" s="98"/>
      <c r="AA392" s="98"/>
      <c r="AB392" s="98"/>
      <c r="AC392" s="98"/>
      <c r="AD392" s="98"/>
      <c r="AE392" s="98"/>
      <c r="AF392" s="98"/>
      <c r="AG392" s="98"/>
      <c r="AH392" s="98"/>
      <c r="AI392" s="98"/>
      <c r="AJ392" s="98"/>
      <c r="AK392" s="98"/>
      <c r="AL392" s="98"/>
      <c r="AM392" s="98"/>
      <c r="AN392" s="98"/>
    </row>
    <row r="393" spans="15:40" s="97" customFormat="1" ht="32.5">
      <c r="O393" s="98"/>
      <c r="P393" s="98"/>
      <c r="Q393" s="98"/>
      <c r="R393" s="98"/>
      <c r="S393" s="98"/>
      <c r="T393" s="98"/>
      <c r="U393" s="98"/>
      <c r="V393" s="98"/>
      <c r="W393" s="100"/>
      <c r="X393" s="98"/>
      <c r="Y393" s="98"/>
      <c r="Z393" s="98"/>
      <c r="AA393" s="98"/>
      <c r="AB393" s="98"/>
      <c r="AC393" s="98"/>
      <c r="AD393" s="98"/>
      <c r="AE393" s="98"/>
      <c r="AF393" s="98"/>
      <c r="AG393" s="98"/>
      <c r="AH393" s="98"/>
      <c r="AI393" s="98"/>
      <c r="AJ393" s="98"/>
      <c r="AK393" s="98"/>
      <c r="AL393" s="98"/>
      <c r="AM393" s="98"/>
      <c r="AN393" s="98"/>
    </row>
    <row r="394" spans="15:40" s="97" customFormat="1" ht="32.5">
      <c r="O394" s="98"/>
      <c r="P394" s="98"/>
      <c r="Q394" s="98"/>
      <c r="R394" s="98"/>
      <c r="S394" s="98"/>
      <c r="T394" s="98"/>
      <c r="U394" s="98"/>
      <c r="V394" s="98"/>
      <c r="W394" s="100"/>
      <c r="X394" s="98"/>
      <c r="Y394" s="98"/>
      <c r="Z394" s="98"/>
      <c r="AA394" s="98"/>
      <c r="AB394" s="98"/>
      <c r="AC394" s="98"/>
      <c r="AD394" s="98"/>
      <c r="AE394" s="98"/>
      <c r="AF394" s="98"/>
      <c r="AG394" s="98"/>
      <c r="AH394" s="98"/>
      <c r="AI394" s="98"/>
      <c r="AJ394" s="98"/>
      <c r="AK394" s="98"/>
      <c r="AL394" s="98"/>
      <c r="AM394" s="98"/>
      <c r="AN394" s="98"/>
    </row>
    <row r="395" spans="15:40" s="97" customFormat="1" ht="32.5">
      <c r="O395" s="98"/>
      <c r="P395" s="98"/>
      <c r="Q395" s="98"/>
      <c r="R395" s="98"/>
      <c r="S395" s="98"/>
      <c r="T395" s="98"/>
      <c r="U395" s="98"/>
      <c r="V395" s="98"/>
      <c r="W395" s="100"/>
      <c r="X395" s="98"/>
      <c r="Y395" s="98"/>
      <c r="Z395" s="98"/>
      <c r="AA395" s="98"/>
      <c r="AB395" s="98"/>
      <c r="AC395" s="98"/>
      <c r="AD395" s="98"/>
      <c r="AE395" s="98"/>
      <c r="AF395" s="98"/>
      <c r="AG395" s="98"/>
      <c r="AH395" s="98"/>
      <c r="AI395" s="98"/>
      <c r="AJ395" s="98"/>
      <c r="AK395" s="98"/>
      <c r="AL395" s="98"/>
      <c r="AM395" s="98"/>
      <c r="AN395" s="98"/>
    </row>
    <row r="396" spans="15:40" s="97" customFormat="1" ht="32.5">
      <c r="O396" s="98"/>
      <c r="P396" s="98"/>
      <c r="Q396" s="98"/>
      <c r="R396" s="98"/>
      <c r="S396" s="98"/>
      <c r="T396" s="98"/>
      <c r="U396" s="98"/>
      <c r="V396" s="98"/>
      <c r="W396" s="100"/>
      <c r="X396" s="98"/>
      <c r="Y396" s="98"/>
      <c r="Z396" s="98"/>
      <c r="AA396" s="98"/>
      <c r="AB396" s="98"/>
      <c r="AC396" s="98"/>
      <c r="AD396" s="98"/>
      <c r="AE396" s="98"/>
      <c r="AF396" s="98"/>
      <c r="AG396" s="98"/>
      <c r="AH396" s="98"/>
      <c r="AI396" s="98"/>
      <c r="AJ396" s="98"/>
      <c r="AK396" s="98"/>
      <c r="AL396" s="98"/>
      <c r="AM396" s="98"/>
      <c r="AN396" s="98"/>
    </row>
    <row r="397" spans="15:40" s="97" customFormat="1" ht="32.5">
      <c r="O397" s="98"/>
      <c r="P397" s="98"/>
      <c r="Q397" s="98"/>
      <c r="R397" s="98"/>
      <c r="S397" s="98"/>
      <c r="T397" s="98"/>
      <c r="U397" s="98"/>
      <c r="V397" s="98"/>
      <c r="W397" s="100"/>
      <c r="X397" s="98"/>
      <c r="Y397" s="98"/>
      <c r="Z397" s="98"/>
      <c r="AA397" s="98"/>
      <c r="AB397" s="98"/>
      <c r="AC397" s="98"/>
      <c r="AD397" s="98"/>
      <c r="AE397" s="98"/>
      <c r="AF397" s="98"/>
      <c r="AG397" s="98"/>
      <c r="AH397" s="98"/>
      <c r="AI397" s="98"/>
      <c r="AJ397" s="98"/>
      <c r="AK397" s="98"/>
      <c r="AL397" s="98"/>
      <c r="AM397" s="98"/>
      <c r="AN397" s="98"/>
    </row>
    <row r="398" spans="15:40" s="97" customFormat="1" ht="32.5">
      <c r="O398" s="98"/>
      <c r="P398" s="98"/>
      <c r="Q398" s="98"/>
      <c r="R398" s="98"/>
      <c r="S398" s="98"/>
      <c r="T398" s="98"/>
      <c r="U398" s="98"/>
      <c r="V398" s="98"/>
      <c r="W398" s="100"/>
      <c r="X398" s="98"/>
      <c r="Y398" s="98"/>
      <c r="Z398" s="98"/>
      <c r="AA398" s="98"/>
      <c r="AB398" s="98"/>
      <c r="AC398" s="98"/>
      <c r="AD398" s="98"/>
      <c r="AE398" s="98"/>
      <c r="AF398" s="98"/>
      <c r="AG398" s="98"/>
      <c r="AH398" s="98"/>
      <c r="AI398" s="98"/>
      <c r="AJ398" s="98"/>
      <c r="AK398" s="98"/>
      <c r="AL398" s="98"/>
      <c r="AM398" s="98"/>
      <c r="AN398" s="98"/>
    </row>
    <row r="399" spans="15:40" s="97" customFormat="1" ht="32.5">
      <c r="O399" s="98"/>
      <c r="P399" s="98"/>
      <c r="Q399" s="98"/>
      <c r="R399" s="98"/>
      <c r="S399" s="98"/>
      <c r="T399" s="98"/>
      <c r="U399" s="98"/>
      <c r="V399" s="98"/>
      <c r="W399" s="100"/>
      <c r="X399" s="98"/>
      <c r="Y399" s="98"/>
      <c r="Z399" s="98"/>
      <c r="AA399" s="98"/>
      <c r="AB399" s="98"/>
      <c r="AC399" s="98"/>
      <c r="AD399" s="98"/>
      <c r="AE399" s="98"/>
      <c r="AF399" s="98"/>
      <c r="AG399" s="98"/>
      <c r="AH399" s="98"/>
      <c r="AI399" s="98"/>
      <c r="AJ399" s="98"/>
      <c r="AK399" s="98"/>
      <c r="AL399" s="98"/>
      <c r="AM399" s="98"/>
      <c r="AN399" s="98"/>
    </row>
    <row r="400" spans="15:40" s="97" customFormat="1" ht="32.5">
      <c r="O400" s="98"/>
      <c r="P400" s="98"/>
      <c r="Q400" s="98"/>
      <c r="R400" s="98"/>
      <c r="S400" s="98"/>
      <c r="T400" s="98"/>
      <c r="U400" s="98"/>
      <c r="V400" s="98"/>
      <c r="W400" s="100"/>
      <c r="X400" s="98"/>
      <c r="Y400" s="98"/>
      <c r="Z400" s="98"/>
      <c r="AA400" s="98"/>
      <c r="AB400" s="98"/>
      <c r="AC400" s="98"/>
      <c r="AD400" s="98"/>
      <c r="AE400" s="98"/>
      <c r="AF400" s="98"/>
      <c r="AG400" s="98"/>
      <c r="AH400" s="98"/>
      <c r="AI400" s="98"/>
      <c r="AJ400" s="98"/>
      <c r="AK400" s="98"/>
      <c r="AL400" s="98"/>
      <c r="AM400" s="98"/>
      <c r="AN400" s="98"/>
    </row>
    <row r="401" spans="15:40" s="97" customFormat="1" ht="32.5">
      <c r="O401" s="98"/>
      <c r="P401" s="98"/>
      <c r="Q401" s="98"/>
      <c r="R401" s="98"/>
      <c r="S401" s="98"/>
      <c r="T401" s="98"/>
      <c r="U401" s="98"/>
      <c r="V401" s="98"/>
      <c r="W401" s="100"/>
      <c r="X401" s="98"/>
      <c r="Y401" s="98"/>
      <c r="Z401" s="98"/>
      <c r="AA401" s="98"/>
      <c r="AB401" s="98"/>
      <c r="AC401" s="98"/>
      <c r="AD401" s="98"/>
      <c r="AE401" s="98"/>
      <c r="AF401" s="98"/>
      <c r="AG401" s="98"/>
      <c r="AH401" s="98"/>
      <c r="AI401" s="98"/>
      <c r="AJ401" s="98"/>
      <c r="AK401" s="98"/>
      <c r="AL401" s="98"/>
      <c r="AM401" s="98"/>
      <c r="AN401" s="98"/>
    </row>
    <row r="402" spans="15:40" s="97" customFormat="1" ht="32.5">
      <c r="O402" s="98"/>
      <c r="P402" s="98"/>
      <c r="Q402" s="98"/>
      <c r="R402" s="98"/>
      <c r="S402" s="98"/>
      <c r="T402" s="98"/>
      <c r="U402" s="98"/>
      <c r="V402" s="98"/>
      <c r="W402" s="100"/>
      <c r="X402" s="98"/>
      <c r="Y402" s="98"/>
      <c r="Z402" s="98"/>
      <c r="AA402" s="98"/>
      <c r="AB402" s="98"/>
      <c r="AC402" s="98"/>
      <c r="AD402" s="98"/>
      <c r="AE402" s="98"/>
      <c r="AF402" s="98"/>
      <c r="AG402" s="98"/>
      <c r="AH402" s="98"/>
      <c r="AI402" s="98"/>
      <c r="AJ402" s="98"/>
      <c r="AK402" s="98"/>
      <c r="AL402" s="98"/>
      <c r="AM402" s="98"/>
      <c r="AN402" s="98"/>
    </row>
    <row r="403" spans="15:40" s="97" customFormat="1" ht="32.5">
      <c r="O403" s="98"/>
      <c r="P403" s="98"/>
      <c r="Q403" s="98"/>
      <c r="R403" s="98"/>
      <c r="S403" s="98"/>
      <c r="T403" s="98"/>
      <c r="U403" s="98"/>
      <c r="V403" s="98"/>
      <c r="W403" s="100"/>
      <c r="X403" s="98"/>
      <c r="Y403" s="98"/>
      <c r="Z403" s="98"/>
      <c r="AA403" s="98"/>
      <c r="AB403" s="98"/>
      <c r="AC403" s="98"/>
      <c r="AD403" s="98"/>
      <c r="AE403" s="98"/>
      <c r="AF403" s="98"/>
      <c r="AG403" s="98"/>
      <c r="AH403" s="98"/>
      <c r="AI403" s="98"/>
      <c r="AJ403" s="98"/>
      <c r="AK403" s="98"/>
      <c r="AL403" s="98"/>
      <c r="AM403" s="98"/>
      <c r="AN403" s="98"/>
    </row>
    <row r="404" spans="15:40" s="97" customFormat="1" ht="32.5">
      <c r="O404" s="98"/>
      <c r="P404" s="98"/>
      <c r="Q404" s="98"/>
      <c r="R404" s="98"/>
      <c r="S404" s="98"/>
      <c r="T404" s="98"/>
      <c r="U404" s="98"/>
      <c r="V404" s="98"/>
      <c r="W404" s="100"/>
      <c r="X404" s="98"/>
      <c r="Y404" s="98"/>
      <c r="Z404" s="98"/>
      <c r="AA404" s="98"/>
      <c r="AB404" s="98"/>
      <c r="AC404" s="98"/>
      <c r="AD404" s="98"/>
      <c r="AE404" s="98"/>
      <c r="AF404" s="98"/>
      <c r="AG404" s="98"/>
      <c r="AH404" s="98"/>
      <c r="AI404" s="98"/>
      <c r="AJ404" s="98"/>
      <c r="AK404" s="98"/>
      <c r="AL404" s="98"/>
      <c r="AM404" s="98"/>
      <c r="AN404" s="98"/>
    </row>
    <row r="405" spans="15:40" s="97" customFormat="1" ht="32.5">
      <c r="O405" s="98"/>
      <c r="P405" s="98"/>
      <c r="Q405" s="98"/>
      <c r="R405" s="98"/>
      <c r="S405" s="98"/>
      <c r="T405" s="98"/>
      <c r="U405" s="98"/>
      <c r="V405" s="98"/>
      <c r="W405" s="100"/>
      <c r="X405" s="98"/>
      <c r="Y405" s="98"/>
      <c r="Z405" s="98"/>
      <c r="AA405" s="98"/>
      <c r="AB405" s="98"/>
      <c r="AC405" s="98"/>
      <c r="AD405" s="98"/>
      <c r="AE405" s="98"/>
      <c r="AF405" s="98"/>
      <c r="AG405" s="98"/>
      <c r="AH405" s="98"/>
      <c r="AI405" s="98"/>
      <c r="AJ405" s="98"/>
      <c r="AK405" s="98"/>
      <c r="AL405" s="98"/>
      <c r="AM405" s="98"/>
      <c r="AN405" s="98"/>
    </row>
    <row r="406" spans="15:40" s="97" customFormat="1" ht="32.5">
      <c r="O406" s="98"/>
      <c r="P406" s="98"/>
      <c r="Q406" s="98"/>
      <c r="R406" s="98"/>
      <c r="S406" s="98"/>
      <c r="T406" s="98"/>
      <c r="U406" s="98"/>
      <c r="V406" s="98"/>
      <c r="W406" s="100"/>
      <c r="X406" s="98"/>
      <c r="Y406" s="98"/>
      <c r="Z406" s="98"/>
      <c r="AA406" s="98"/>
      <c r="AB406" s="98"/>
      <c r="AC406" s="98"/>
      <c r="AD406" s="98"/>
      <c r="AE406" s="98"/>
      <c r="AF406" s="98"/>
      <c r="AG406" s="98"/>
      <c r="AH406" s="98"/>
      <c r="AI406" s="98"/>
      <c r="AJ406" s="98"/>
      <c r="AK406" s="98"/>
      <c r="AL406" s="98"/>
      <c r="AM406" s="98"/>
      <c r="AN406" s="98"/>
    </row>
    <row r="407" spans="15:40" s="97" customFormat="1" ht="32.5">
      <c r="O407" s="98"/>
      <c r="P407" s="98"/>
      <c r="Q407" s="98"/>
      <c r="R407" s="98"/>
      <c r="S407" s="98"/>
      <c r="T407" s="98"/>
      <c r="U407" s="98"/>
      <c r="V407" s="98"/>
      <c r="W407" s="100"/>
      <c r="X407" s="98"/>
      <c r="Y407" s="98"/>
      <c r="Z407" s="98"/>
      <c r="AA407" s="98"/>
      <c r="AB407" s="98"/>
      <c r="AC407" s="98"/>
      <c r="AD407" s="98"/>
      <c r="AE407" s="98"/>
      <c r="AF407" s="98"/>
      <c r="AG407" s="98"/>
      <c r="AH407" s="98"/>
      <c r="AI407" s="98"/>
      <c r="AJ407" s="98"/>
      <c r="AK407" s="98"/>
      <c r="AL407" s="98"/>
      <c r="AM407" s="98"/>
      <c r="AN407" s="98"/>
    </row>
    <row r="408" spans="15:40" s="97" customFormat="1" ht="32.5">
      <c r="O408" s="98"/>
      <c r="P408" s="98"/>
      <c r="Q408" s="98"/>
      <c r="R408" s="98"/>
      <c r="S408" s="98"/>
      <c r="T408" s="98"/>
      <c r="U408" s="98"/>
      <c r="V408" s="98"/>
      <c r="W408" s="100"/>
      <c r="X408" s="98"/>
      <c r="Y408" s="98"/>
      <c r="Z408" s="98"/>
      <c r="AA408" s="98"/>
      <c r="AB408" s="98"/>
      <c r="AC408" s="98"/>
      <c r="AD408" s="98"/>
      <c r="AE408" s="98"/>
      <c r="AF408" s="98"/>
      <c r="AG408" s="98"/>
      <c r="AH408" s="98"/>
      <c r="AI408" s="98"/>
      <c r="AJ408" s="98"/>
      <c r="AK408" s="98"/>
      <c r="AL408" s="98"/>
      <c r="AM408" s="98"/>
      <c r="AN408" s="98"/>
    </row>
    <row r="409" spans="15:40" s="97" customFormat="1" ht="32.5">
      <c r="O409" s="98"/>
      <c r="P409" s="98"/>
      <c r="Q409" s="98"/>
      <c r="R409" s="98"/>
      <c r="S409" s="98"/>
      <c r="T409" s="98"/>
      <c r="U409" s="98"/>
      <c r="V409" s="98"/>
      <c r="W409" s="100"/>
      <c r="X409" s="98"/>
      <c r="Y409" s="98"/>
      <c r="Z409" s="98"/>
      <c r="AA409" s="98"/>
      <c r="AB409" s="98"/>
      <c r="AC409" s="98"/>
      <c r="AD409" s="98"/>
      <c r="AE409" s="98"/>
      <c r="AF409" s="98"/>
      <c r="AG409" s="98"/>
      <c r="AH409" s="98"/>
      <c r="AI409" s="98"/>
      <c r="AJ409" s="98"/>
      <c r="AK409" s="98"/>
      <c r="AL409" s="98"/>
      <c r="AM409" s="98"/>
      <c r="AN409" s="98"/>
    </row>
    <row r="410" spans="15:40" s="97" customFormat="1" ht="32.5">
      <c r="O410" s="98"/>
      <c r="P410" s="98"/>
      <c r="Q410" s="98"/>
      <c r="R410" s="98"/>
      <c r="S410" s="98"/>
      <c r="T410" s="98"/>
      <c r="U410" s="98"/>
      <c r="V410" s="98"/>
      <c r="W410" s="100"/>
      <c r="X410" s="98"/>
      <c r="Y410" s="98"/>
      <c r="Z410" s="98"/>
      <c r="AA410" s="98"/>
      <c r="AB410" s="98"/>
      <c r="AC410" s="98"/>
      <c r="AD410" s="98"/>
      <c r="AE410" s="98"/>
      <c r="AF410" s="98"/>
      <c r="AG410" s="98"/>
      <c r="AH410" s="98"/>
      <c r="AI410" s="98"/>
      <c r="AJ410" s="98"/>
      <c r="AK410" s="98"/>
      <c r="AL410" s="98"/>
      <c r="AM410" s="98"/>
      <c r="AN410" s="98"/>
    </row>
    <row r="411" spans="15:40" s="97" customFormat="1" ht="32.5">
      <c r="O411" s="98"/>
      <c r="P411" s="98"/>
      <c r="Q411" s="98"/>
      <c r="R411" s="98"/>
      <c r="S411" s="98"/>
      <c r="T411" s="98"/>
      <c r="U411" s="98"/>
      <c r="V411" s="98"/>
      <c r="W411" s="100"/>
      <c r="X411" s="98"/>
      <c r="Y411" s="98"/>
      <c r="Z411" s="98"/>
      <c r="AA411" s="98"/>
      <c r="AB411" s="98"/>
      <c r="AC411" s="98"/>
      <c r="AD411" s="98"/>
      <c r="AE411" s="98"/>
      <c r="AF411" s="98"/>
      <c r="AG411" s="98"/>
      <c r="AH411" s="98"/>
      <c r="AI411" s="98"/>
      <c r="AJ411" s="98"/>
      <c r="AK411" s="98"/>
      <c r="AL411" s="98"/>
      <c r="AM411" s="98"/>
      <c r="AN411" s="98"/>
    </row>
    <row r="412" spans="15:40" s="97" customFormat="1" ht="32.5">
      <c r="O412" s="98"/>
      <c r="P412" s="98"/>
      <c r="Q412" s="98"/>
      <c r="R412" s="98"/>
      <c r="S412" s="98"/>
      <c r="T412" s="98"/>
      <c r="U412" s="98"/>
      <c r="V412" s="98"/>
      <c r="W412" s="100"/>
      <c r="X412" s="98"/>
      <c r="Y412" s="98"/>
      <c r="Z412" s="98"/>
      <c r="AA412" s="98"/>
      <c r="AB412" s="98"/>
      <c r="AC412" s="98"/>
      <c r="AD412" s="98"/>
      <c r="AE412" s="98"/>
      <c r="AF412" s="98"/>
      <c r="AG412" s="98"/>
      <c r="AH412" s="98"/>
      <c r="AI412" s="98"/>
      <c r="AJ412" s="98"/>
      <c r="AK412" s="98"/>
      <c r="AL412" s="98"/>
      <c r="AM412" s="98"/>
      <c r="AN412" s="98"/>
    </row>
    <row r="413" spans="15:40" s="97" customFormat="1" ht="32.5">
      <c r="O413" s="98"/>
      <c r="P413" s="98"/>
      <c r="Q413" s="98"/>
      <c r="R413" s="98"/>
      <c r="S413" s="98"/>
      <c r="T413" s="98"/>
      <c r="U413" s="98"/>
      <c r="V413" s="98"/>
      <c r="W413" s="100"/>
      <c r="X413" s="98"/>
      <c r="Y413" s="98"/>
      <c r="Z413" s="98"/>
      <c r="AA413" s="98"/>
      <c r="AB413" s="98"/>
      <c r="AC413" s="98"/>
      <c r="AD413" s="98"/>
      <c r="AE413" s="98"/>
      <c r="AF413" s="98"/>
      <c r="AG413" s="98"/>
      <c r="AH413" s="98"/>
      <c r="AI413" s="98"/>
      <c r="AJ413" s="98"/>
      <c r="AK413" s="98"/>
      <c r="AL413" s="98"/>
      <c r="AM413" s="98"/>
      <c r="AN413" s="98"/>
    </row>
    <row r="414" spans="15:40" s="97" customFormat="1" ht="32.5">
      <c r="O414" s="98"/>
      <c r="P414" s="98"/>
      <c r="Q414" s="98"/>
      <c r="R414" s="98"/>
      <c r="S414" s="98"/>
      <c r="T414" s="98"/>
      <c r="U414" s="98"/>
      <c r="V414" s="98"/>
      <c r="W414" s="100"/>
      <c r="X414" s="98"/>
      <c r="Y414" s="98"/>
      <c r="Z414" s="98"/>
      <c r="AA414" s="98"/>
      <c r="AB414" s="98"/>
      <c r="AC414" s="98"/>
      <c r="AD414" s="98"/>
      <c r="AE414" s="98"/>
      <c r="AF414" s="98"/>
      <c r="AG414" s="98"/>
      <c r="AH414" s="98"/>
      <c r="AI414" s="98"/>
      <c r="AJ414" s="98"/>
      <c r="AK414" s="98"/>
      <c r="AL414" s="98"/>
      <c r="AM414" s="98"/>
      <c r="AN414" s="98"/>
    </row>
    <row r="415" spans="15:40" s="97" customFormat="1" ht="32.5">
      <c r="O415" s="98"/>
      <c r="P415" s="98"/>
      <c r="Q415" s="98"/>
      <c r="R415" s="98"/>
      <c r="S415" s="98"/>
      <c r="T415" s="98"/>
      <c r="U415" s="98"/>
      <c r="V415" s="98"/>
      <c r="W415" s="100"/>
      <c r="X415" s="98"/>
      <c r="Y415" s="98"/>
      <c r="Z415" s="98"/>
      <c r="AA415" s="98"/>
      <c r="AB415" s="98"/>
      <c r="AC415" s="98"/>
      <c r="AD415" s="98"/>
      <c r="AE415" s="98"/>
      <c r="AF415" s="98"/>
      <c r="AG415" s="98"/>
      <c r="AH415" s="98"/>
      <c r="AI415" s="98"/>
      <c r="AJ415" s="98"/>
      <c r="AK415" s="98"/>
      <c r="AL415" s="98"/>
      <c r="AM415" s="98"/>
      <c r="AN415" s="98"/>
    </row>
    <row r="416" spans="15:40" s="97" customFormat="1" ht="32.5">
      <c r="O416" s="98"/>
      <c r="P416" s="98"/>
      <c r="Q416" s="98"/>
      <c r="R416" s="98"/>
      <c r="S416" s="98"/>
      <c r="T416" s="98"/>
      <c r="U416" s="98"/>
      <c r="V416" s="98"/>
      <c r="W416" s="100"/>
      <c r="X416" s="98"/>
      <c r="Y416" s="98"/>
      <c r="Z416" s="98"/>
      <c r="AA416" s="98"/>
      <c r="AB416" s="98"/>
      <c r="AC416" s="98"/>
      <c r="AD416" s="98"/>
      <c r="AE416" s="98"/>
      <c r="AF416" s="98"/>
      <c r="AG416" s="98"/>
      <c r="AH416" s="98"/>
      <c r="AI416" s="98"/>
      <c r="AJ416" s="98"/>
      <c r="AK416" s="98"/>
      <c r="AL416" s="98"/>
      <c r="AM416" s="98"/>
      <c r="AN416" s="98"/>
    </row>
    <row r="417" spans="15:40" s="97" customFormat="1" ht="32.5">
      <c r="O417" s="98"/>
      <c r="P417" s="98"/>
      <c r="Q417" s="98"/>
      <c r="R417" s="98"/>
      <c r="S417" s="98"/>
      <c r="T417" s="98"/>
      <c r="U417" s="98"/>
      <c r="V417" s="98"/>
      <c r="W417" s="100"/>
      <c r="X417" s="98"/>
      <c r="Y417" s="98"/>
      <c r="Z417" s="98"/>
      <c r="AA417" s="98"/>
      <c r="AB417" s="98"/>
      <c r="AC417" s="98"/>
      <c r="AD417" s="98"/>
      <c r="AE417" s="98"/>
      <c r="AF417" s="98"/>
      <c r="AG417" s="98"/>
      <c r="AH417" s="98"/>
      <c r="AI417" s="98"/>
      <c r="AJ417" s="98"/>
      <c r="AK417" s="98"/>
      <c r="AL417" s="98"/>
      <c r="AM417" s="98"/>
      <c r="AN417" s="98"/>
    </row>
    <row r="418" spans="15:40" s="97" customFormat="1" ht="32.5">
      <c r="O418" s="98"/>
      <c r="P418" s="98"/>
      <c r="Q418" s="98"/>
      <c r="R418" s="98"/>
      <c r="S418" s="98"/>
      <c r="T418" s="98"/>
      <c r="U418" s="98"/>
      <c r="V418" s="98"/>
      <c r="W418" s="100"/>
      <c r="X418" s="98"/>
      <c r="Y418" s="98"/>
      <c r="Z418" s="98"/>
      <c r="AA418" s="98"/>
      <c r="AB418" s="98"/>
      <c r="AC418" s="98"/>
      <c r="AD418" s="98"/>
      <c r="AE418" s="98"/>
      <c r="AF418" s="98"/>
      <c r="AG418" s="98"/>
      <c r="AH418" s="98"/>
      <c r="AI418" s="98"/>
      <c r="AJ418" s="98"/>
      <c r="AK418" s="98"/>
      <c r="AL418" s="98"/>
      <c r="AM418" s="98"/>
      <c r="AN418" s="98"/>
    </row>
    <row r="419" spans="15:40" s="97" customFormat="1" ht="32.5">
      <c r="O419" s="98"/>
      <c r="P419" s="98"/>
      <c r="Q419" s="98"/>
      <c r="R419" s="98"/>
      <c r="S419" s="98"/>
      <c r="T419" s="98"/>
      <c r="U419" s="98"/>
      <c r="V419" s="98"/>
      <c r="W419" s="100"/>
      <c r="X419" s="98"/>
      <c r="Y419" s="98"/>
      <c r="Z419" s="98"/>
      <c r="AA419" s="98"/>
      <c r="AB419" s="98"/>
      <c r="AC419" s="98"/>
      <c r="AD419" s="98"/>
      <c r="AE419" s="98"/>
      <c r="AF419" s="98"/>
      <c r="AG419" s="98"/>
      <c r="AH419" s="98"/>
      <c r="AI419" s="98"/>
      <c r="AJ419" s="98"/>
      <c r="AK419" s="98"/>
      <c r="AL419" s="98"/>
      <c r="AM419" s="98"/>
      <c r="AN419" s="98"/>
    </row>
    <row r="420" spans="15:40" s="97" customFormat="1" ht="32.5">
      <c r="O420" s="98"/>
      <c r="P420" s="98"/>
      <c r="Q420" s="98"/>
      <c r="R420" s="98"/>
      <c r="S420" s="98"/>
      <c r="T420" s="98"/>
      <c r="U420" s="98"/>
      <c r="V420" s="98"/>
      <c r="W420" s="100"/>
      <c r="X420" s="98"/>
      <c r="Y420" s="98"/>
      <c r="Z420" s="98"/>
      <c r="AA420" s="98"/>
      <c r="AB420" s="98"/>
      <c r="AC420" s="98"/>
      <c r="AD420" s="98"/>
      <c r="AE420" s="98"/>
      <c r="AF420" s="98"/>
      <c r="AG420" s="98"/>
      <c r="AH420" s="98"/>
      <c r="AI420" s="98"/>
      <c r="AJ420" s="98"/>
      <c r="AK420" s="98"/>
      <c r="AL420" s="98"/>
      <c r="AM420" s="98"/>
      <c r="AN420" s="98"/>
    </row>
    <row r="421" spans="15:40" s="97" customFormat="1" ht="32.5">
      <c r="O421" s="98"/>
      <c r="P421" s="98"/>
      <c r="Q421" s="98"/>
      <c r="R421" s="98"/>
      <c r="S421" s="98"/>
      <c r="T421" s="98"/>
      <c r="U421" s="98"/>
      <c r="V421" s="98"/>
      <c r="W421" s="100"/>
      <c r="X421" s="98"/>
      <c r="Y421" s="98"/>
      <c r="Z421" s="98"/>
      <c r="AA421" s="98"/>
      <c r="AB421" s="98"/>
      <c r="AC421" s="98"/>
      <c r="AD421" s="98"/>
      <c r="AE421" s="98"/>
      <c r="AF421" s="98"/>
      <c r="AG421" s="98"/>
      <c r="AH421" s="98"/>
      <c r="AI421" s="98"/>
      <c r="AJ421" s="98"/>
      <c r="AK421" s="98"/>
      <c r="AL421" s="98"/>
      <c r="AM421" s="98"/>
      <c r="AN421" s="98"/>
    </row>
    <row r="422" spans="15:40" s="97" customFormat="1" ht="32.5">
      <c r="O422" s="98"/>
      <c r="P422" s="98"/>
      <c r="Q422" s="98"/>
      <c r="R422" s="98"/>
      <c r="S422" s="98"/>
      <c r="T422" s="98"/>
      <c r="U422" s="98"/>
      <c r="V422" s="98"/>
      <c r="W422" s="100"/>
      <c r="X422" s="98"/>
      <c r="Y422" s="98"/>
      <c r="Z422" s="98"/>
      <c r="AA422" s="98"/>
      <c r="AB422" s="98"/>
      <c r="AC422" s="98"/>
      <c r="AD422" s="98"/>
      <c r="AE422" s="98"/>
      <c r="AF422" s="98"/>
      <c r="AG422" s="98"/>
      <c r="AH422" s="98"/>
      <c r="AI422" s="98"/>
      <c r="AJ422" s="98"/>
      <c r="AK422" s="98"/>
      <c r="AL422" s="98"/>
      <c r="AM422" s="98"/>
      <c r="AN422" s="98"/>
    </row>
    <row r="423" spans="15:40" s="97" customFormat="1" ht="32.5">
      <c r="O423" s="98"/>
      <c r="P423" s="98"/>
      <c r="Q423" s="98"/>
      <c r="R423" s="98"/>
      <c r="S423" s="98"/>
      <c r="T423" s="98"/>
      <c r="U423" s="98"/>
      <c r="V423" s="98"/>
      <c r="W423" s="100"/>
      <c r="X423" s="98"/>
      <c r="Y423" s="98"/>
      <c r="Z423" s="98"/>
      <c r="AA423" s="98"/>
      <c r="AB423" s="98"/>
      <c r="AC423" s="98"/>
      <c r="AD423" s="98"/>
      <c r="AE423" s="98"/>
      <c r="AF423" s="98"/>
      <c r="AG423" s="98"/>
      <c r="AH423" s="98"/>
      <c r="AI423" s="98"/>
      <c r="AJ423" s="98"/>
      <c r="AK423" s="98"/>
      <c r="AL423" s="98"/>
      <c r="AM423" s="98"/>
      <c r="AN423" s="98"/>
    </row>
    <row r="424" spans="15:40" s="97" customFormat="1" ht="32.5">
      <c r="O424" s="98"/>
      <c r="P424" s="98"/>
      <c r="Q424" s="98"/>
      <c r="R424" s="98"/>
      <c r="S424" s="98"/>
      <c r="T424" s="98"/>
      <c r="U424" s="98"/>
      <c r="V424" s="98"/>
      <c r="W424" s="100"/>
      <c r="X424" s="98"/>
      <c r="Y424" s="98"/>
      <c r="Z424" s="98"/>
      <c r="AA424" s="98"/>
      <c r="AB424" s="98"/>
      <c r="AC424" s="98"/>
      <c r="AD424" s="98"/>
      <c r="AE424" s="98"/>
      <c r="AF424" s="98"/>
      <c r="AG424" s="98"/>
      <c r="AH424" s="98"/>
      <c r="AI424" s="98"/>
      <c r="AJ424" s="98"/>
      <c r="AK424" s="98"/>
      <c r="AL424" s="98"/>
      <c r="AM424" s="98"/>
      <c r="AN424" s="98"/>
    </row>
    <row r="425" spans="15:40" s="97" customFormat="1" ht="32.5">
      <c r="O425" s="98"/>
      <c r="P425" s="98"/>
      <c r="Q425" s="98"/>
      <c r="R425" s="98"/>
      <c r="S425" s="98"/>
      <c r="T425" s="98"/>
      <c r="U425" s="98"/>
      <c r="V425" s="98"/>
      <c r="W425" s="100"/>
      <c r="X425" s="98"/>
      <c r="Y425" s="98"/>
      <c r="Z425" s="98"/>
      <c r="AA425" s="98"/>
      <c r="AB425" s="98"/>
      <c r="AC425" s="98"/>
      <c r="AD425" s="98"/>
      <c r="AE425" s="98"/>
      <c r="AF425" s="98"/>
      <c r="AG425" s="98"/>
      <c r="AH425" s="98"/>
      <c r="AI425" s="98"/>
      <c r="AJ425" s="98"/>
      <c r="AK425" s="98"/>
      <c r="AL425" s="98"/>
      <c r="AM425" s="98"/>
      <c r="AN425" s="98"/>
    </row>
    <row r="426" spans="15:40" s="97" customFormat="1" ht="32.5">
      <c r="O426" s="98"/>
      <c r="P426" s="98"/>
      <c r="Q426" s="98"/>
      <c r="R426" s="98"/>
      <c r="S426" s="98"/>
      <c r="T426" s="98"/>
      <c r="U426" s="98"/>
      <c r="V426" s="98"/>
      <c r="W426" s="100"/>
      <c r="X426" s="98"/>
      <c r="Y426" s="98"/>
      <c r="Z426" s="98"/>
      <c r="AA426" s="98"/>
      <c r="AB426" s="98"/>
      <c r="AC426" s="98"/>
      <c r="AD426" s="98"/>
      <c r="AE426" s="98"/>
      <c r="AF426" s="98"/>
      <c r="AG426" s="98"/>
      <c r="AH426" s="98"/>
      <c r="AI426" s="98"/>
      <c r="AJ426" s="98"/>
      <c r="AK426" s="98"/>
      <c r="AL426" s="98"/>
      <c r="AM426" s="98"/>
      <c r="AN426" s="98"/>
    </row>
    <row r="427" spans="15:40" s="97" customFormat="1" ht="32.5">
      <c r="O427" s="98"/>
      <c r="P427" s="98"/>
      <c r="Q427" s="98"/>
      <c r="R427" s="98"/>
      <c r="S427" s="98"/>
      <c r="T427" s="98"/>
      <c r="U427" s="98"/>
      <c r="V427" s="98"/>
      <c r="W427" s="100"/>
      <c r="X427" s="98"/>
      <c r="Y427" s="98"/>
      <c r="Z427" s="98"/>
      <c r="AA427" s="98"/>
      <c r="AB427" s="98"/>
      <c r="AC427" s="98"/>
      <c r="AD427" s="98"/>
      <c r="AE427" s="98"/>
      <c r="AF427" s="98"/>
      <c r="AG427" s="98"/>
      <c r="AH427" s="98"/>
      <c r="AI427" s="98"/>
      <c r="AJ427" s="98"/>
      <c r="AK427" s="98"/>
      <c r="AL427" s="98"/>
      <c r="AM427" s="98"/>
      <c r="AN427" s="98"/>
    </row>
    <row r="428" spans="15:40" s="97" customFormat="1" ht="32.5">
      <c r="O428" s="98"/>
      <c r="P428" s="98"/>
      <c r="Q428" s="98"/>
      <c r="R428" s="98"/>
      <c r="S428" s="98"/>
      <c r="T428" s="98"/>
      <c r="U428" s="98"/>
      <c r="V428" s="98"/>
      <c r="W428" s="100"/>
      <c r="X428" s="98"/>
      <c r="Y428" s="98"/>
      <c r="Z428" s="98"/>
      <c r="AA428" s="98"/>
      <c r="AB428" s="98"/>
      <c r="AC428" s="98"/>
      <c r="AD428" s="98"/>
      <c r="AE428" s="98"/>
      <c r="AF428" s="98"/>
      <c r="AG428" s="98"/>
      <c r="AH428" s="98"/>
      <c r="AI428" s="98"/>
      <c r="AJ428" s="98"/>
      <c r="AK428" s="98"/>
      <c r="AL428" s="98"/>
      <c r="AM428" s="98"/>
      <c r="AN428" s="98"/>
    </row>
    <row r="429" spans="15:40" s="97" customFormat="1" ht="32.5">
      <c r="O429" s="98"/>
      <c r="P429" s="98"/>
      <c r="Q429" s="98"/>
      <c r="R429" s="98"/>
      <c r="S429" s="98"/>
      <c r="T429" s="98"/>
      <c r="U429" s="98"/>
      <c r="V429" s="98"/>
      <c r="W429" s="100"/>
      <c r="X429" s="98"/>
      <c r="Y429" s="98"/>
      <c r="Z429" s="98"/>
      <c r="AA429" s="98"/>
      <c r="AB429" s="98"/>
      <c r="AC429" s="98"/>
      <c r="AD429" s="98"/>
      <c r="AE429" s="98"/>
      <c r="AF429" s="98"/>
      <c r="AG429" s="98"/>
      <c r="AH429" s="98"/>
      <c r="AI429" s="98"/>
      <c r="AJ429" s="98"/>
      <c r="AK429" s="98"/>
      <c r="AL429" s="98"/>
      <c r="AM429" s="98"/>
      <c r="AN429" s="98"/>
    </row>
    <row r="430" spans="15:40" s="97" customFormat="1" ht="32.5">
      <c r="O430" s="98"/>
      <c r="P430" s="98"/>
      <c r="Q430" s="98"/>
      <c r="R430" s="98"/>
      <c r="S430" s="98"/>
      <c r="T430" s="98"/>
      <c r="U430" s="98"/>
      <c r="V430" s="98"/>
      <c r="W430" s="100"/>
      <c r="X430" s="98"/>
      <c r="Y430" s="98"/>
      <c r="Z430" s="98"/>
      <c r="AA430" s="98"/>
      <c r="AB430" s="98"/>
      <c r="AC430" s="98"/>
      <c r="AD430" s="98"/>
      <c r="AE430" s="98"/>
      <c r="AF430" s="98"/>
      <c r="AG430" s="98"/>
      <c r="AH430" s="98"/>
      <c r="AI430" s="98"/>
      <c r="AJ430" s="98"/>
      <c r="AK430" s="98"/>
      <c r="AL430" s="98"/>
      <c r="AM430" s="98"/>
      <c r="AN430" s="98"/>
    </row>
    <row r="431" spans="15:40" s="97" customFormat="1" ht="32.5">
      <c r="O431" s="98"/>
      <c r="P431" s="98"/>
      <c r="Q431" s="98"/>
      <c r="R431" s="98"/>
      <c r="S431" s="98"/>
      <c r="T431" s="98"/>
      <c r="U431" s="98"/>
      <c r="V431" s="98"/>
      <c r="W431" s="100"/>
      <c r="X431" s="98"/>
      <c r="Y431" s="98"/>
      <c r="Z431" s="98"/>
      <c r="AA431" s="98"/>
      <c r="AB431" s="98"/>
      <c r="AC431" s="98"/>
      <c r="AD431" s="98"/>
      <c r="AE431" s="98"/>
      <c r="AF431" s="98"/>
      <c r="AG431" s="98"/>
      <c r="AH431" s="98"/>
      <c r="AI431" s="98"/>
      <c r="AJ431" s="98"/>
      <c r="AK431" s="98"/>
      <c r="AL431" s="98"/>
      <c r="AM431" s="98"/>
      <c r="AN431" s="98"/>
    </row>
    <row r="432" spans="15:40" s="97" customFormat="1" ht="32.5">
      <c r="O432" s="98"/>
      <c r="P432" s="98"/>
      <c r="Q432" s="98"/>
      <c r="R432" s="98"/>
      <c r="S432" s="98"/>
      <c r="T432" s="98"/>
      <c r="U432" s="98"/>
      <c r="V432" s="98"/>
      <c r="W432" s="100"/>
      <c r="X432" s="98"/>
      <c r="Y432" s="98"/>
      <c r="Z432" s="98"/>
      <c r="AA432" s="98"/>
      <c r="AB432" s="98"/>
      <c r="AC432" s="98"/>
      <c r="AD432" s="98"/>
      <c r="AE432" s="98"/>
      <c r="AF432" s="98"/>
      <c r="AG432" s="98"/>
      <c r="AH432" s="98"/>
      <c r="AI432" s="98"/>
      <c r="AJ432" s="98"/>
      <c r="AK432" s="98"/>
      <c r="AL432" s="98"/>
      <c r="AM432" s="98"/>
      <c r="AN432" s="98"/>
    </row>
    <row r="433" spans="10:40" s="97" customFormat="1" ht="32.5">
      <c r="O433" s="98"/>
      <c r="P433" s="98"/>
      <c r="Q433" s="98"/>
      <c r="R433" s="98"/>
      <c r="S433" s="98"/>
      <c r="T433" s="98"/>
      <c r="U433" s="98"/>
      <c r="V433" s="98"/>
      <c r="W433" s="100"/>
      <c r="X433" s="98"/>
      <c r="Y433" s="98"/>
      <c r="Z433" s="98"/>
      <c r="AA433" s="98"/>
      <c r="AB433" s="98"/>
      <c r="AC433" s="98"/>
      <c r="AD433" s="98"/>
      <c r="AE433" s="98"/>
      <c r="AF433" s="98"/>
      <c r="AG433" s="98"/>
      <c r="AH433" s="98"/>
      <c r="AI433" s="98"/>
      <c r="AJ433" s="98"/>
      <c r="AK433" s="98"/>
      <c r="AL433" s="98"/>
      <c r="AM433" s="98"/>
      <c r="AN433" s="98"/>
    </row>
    <row r="434" spans="10:40" s="97" customFormat="1" ht="32.5">
      <c r="O434" s="98"/>
      <c r="P434" s="98"/>
      <c r="Q434" s="98"/>
      <c r="R434" s="98"/>
      <c r="S434" s="98"/>
      <c r="T434" s="98"/>
      <c r="U434" s="98"/>
      <c r="V434" s="98"/>
      <c r="W434" s="100"/>
      <c r="X434" s="98"/>
      <c r="Y434" s="98"/>
      <c r="Z434" s="98"/>
      <c r="AA434" s="98"/>
      <c r="AB434" s="98"/>
      <c r="AC434" s="98"/>
      <c r="AD434" s="98"/>
      <c r="AE434" s="98"/>
      <c r="AF434" s="98"/>
      <c r="AG434" s="98"/>
      <c r="AH434" s="98"/>
      <c r="AI434" s="98"/>
      <c r="AJ434" s="98"/>
      <c r="AK434" s="98"/>
      <c r="AL434" s="98"/>
      <c r="AM434" s="98"/>
      <c r="AN434" s="98"/>
    </row>
    <row r="435" spans="10:40" s="97" customFormat="1" ht="32.5">
      <c r="O435" s="98"/>
      <c r="P435" s="98"/>
      <c r="Q435" s="98"/>
      <c r="R435" s="98"/>
      <c r="S435" s="98"/>
      <c r="T435" s="98"/>
      <c r="U435" s="98"/>
      <c r="V435" s="98"/>
      <c r="W435" s="100"/>
      <c r="X435" s="98"/>
      <c r="Y435" s="98"/>
      <c r="Z435" s="98"/>
      <c r="AA435" s="98"/>
      <c r="AB435" s="98"/>
      <c r="AC435" s="98"/>
      <c r="AD435" s="98"/>
      <c r="AE435" s="98"/>
      <c r="AF435" s="98"/>
      <c r="AG435" s="98"/>
      <c r="AH435" s="98"/>
      <c r="AI435" s="98"/>
      <c r="AJ435" s="98"/>
      <c r="AK435" s="98"/>
      <c r="AL435" s="98"/>
      <c r="AM435" s="98"/>
      <c r="AN435" s="98"/>
    </row>
    <row r="436" spans="10:40" s="97" customFormat="1" ht="32.5">
      <c r="O436" s="98"/>
      <c r="P436" s="98"/>
      <c r="Q436" s="98"/>
      <c r="R436" s="98"/>
      <c r="S436" s="98"/>
      <c r="T436" s="98"/>
      <c r="U436" s="98"/>
      <c r="V436" s="98"/>
      <c r="W436" s="100"/>
      <c r="X436" s="98"/>
      <c r="Y436" s="98"/>
      <c r="Z436" s="98"/>
      <c r="AA436" s="98"/>
      <c r="AB436" s="98"/>
      <c r="AC436" s="98"/>
      <c r="AD436" s="98"/>
      <c r="AE436" s="98"/>
      <c r="AF436" s="98"/>
      <c r="AG436" s="98"/>
      <c r="AH436" s="98"/>
      <c r="AI436" s="98"/>
      <c r="AJ436" s="98"/>
      <c r="AK436" s="98"/>
      <c r="AL436" s="98"/>
      <c r="AM436" s="98"/>
      <c r="AN436" s="98"/>
    </row>
    <row r="437" spans="10:40" s="97" customFormat="1" ht="32.5">
      <c r="O437" s="98"/>
      <c r="P437" s="98"/>
      <c r="Q437" s="98"/>
      <c r="R437" s="98"/>
      <c r="S437" s="98"/>
      <c r="T437" s="98"/>
      <c r="U437" s="98"/>
      <c r="V437" s="98"/>
      <c r="W437" s="100"/>
      <c r="X437" s="98"/>
      <c r="Y437" s="98"/>
      <c r="Z437" s="98"/>
      <c r="AA437" s="98"/>
      <c r="AB437" s="98"/>
      <c r="AC437" s="98"/>
      <c r="AD437" s="98"/>
      <c r="AE437" s="98"/>
      <c r="AF437" s="98"/>
      <c r="AG437" s="98"/>
      <c r="AH437" s="98"/>
      <c r="AI437" s="98"/>
      <c r="AJ437" s="98"/>
      <c r="AK437" s="98"/>
      <c r="AL437" s="98"/>
      <c r="AM437" s="98"/>
      <c r="AN437" s="98"/>
    </row>
    <row r="438" spans="10:40" s="97" customFormat="1" ht="32.5">
      <c r="O438" s="98"/>
      <c r="P438" s="98"/>
      <c r="Q438" s="98"/>
      <c r="R438" s="98"/>
      <c r="S438" s="98"/>
      <c r="T438" s="98"/>
      <c r="U438" s="98"/>
      <c r="V438" s="98"/>
      <c r="W438" s="100"/>
      <c r="X438" s="98"/>
      <c r="Y438" s="98"/>
      <c r="Z438" s="98"/>
      <c r="AA438" s="98"/>
      <c r="AB438" s="98"/>
      <c r="AC438" s="98"/>
      <c r="AD438" s="98"/>
      <c r="AE438" s="98"/>
      <c r="AF438" s="98"/>
      <c r="AG438" s="98"/>
      <c r="AH438" s="98"/>
      <c r="AI438" s="98"/>
      <c r="AJ438" s="98"/>
      <c r="AK438" s="98"/>
      <c r="AL438" s="98"/>
      <c r="AM438" s="98"/>
      <c r="AN438" s="98"/>
    </row>
    <row r="439" spans="10:40" s="97" customFormat="1" ht="32.5">
      <c r="O439" s="98"/>
      <c r="P439" s="98"/>
      <c r="Q439" s="98"/>
      <c r="R439" s="98"/>
      <c r="S439" s="98"/>
      <c r="T439" s="98"/>
      <c r="U439" s="98"/>
      <c r="V439" s="98"/>
      <c r="W439" s="100"/>
      <c r="X439" s="98"/>
      <c r="Y439" s="98"/>
      <c r="Z439" s="98"/>
      <c r="AA439" s="98"/>
      <c r="AB439" s="98"/>
      <c r="AC439" s="98"/>
      <c r="AD439" s="98"/>
      <c r="AE439" s="98"/>
      <c r="AF439" s="98"/>
      <c r="AG439" s="98"/>
      <c r="AH439" s="98"/>
      <c r="AI439" s="98"/>
      <c r="AJ439" s="98"/>
      <c r="AK439" s="98"/>
      <c r="AL439" s="98"/>
      <c r="AM439" s="98"/>
      <c r="AN439" s="98"/>
    </row>
    <row r="440" spans="10:40" s="97" customFormat="1" ht="32.5">
      <c r="O440" s="98"/>
      <c r="P440" s="98"/>
      <c r="Q440" s="98"/>
      <c r="R440" s="98"/>
      <c r="S440" s="98"/>
      <c r="T440" s="98"/>
      <c r="U440" s="98"/>
      <c r="V440" s="98"/>
      <c r="W440" s="100"/>
      <c r="X440" s="98"/>
      <c r="Y440" s="98"/>
      <c r="Z440" s="98"/>
      <c r="AA440" s="98"/>
      <c r="AB440" s="98"/>
      <c r="AC440" s="98"/>
      <c r="AD440" s="98"/>
      <c r="AE440" s="98"/>
      <c r="AF440" s="98"/>
      <c r="AG440" s="98"/>
      <c r="AH440" s="98"/>
      <c r="AI440" s="98"/>
      <c r="AJ440" s="98"/>
      <c r="AK440" s="98"/>
      <c r="AL440" s="98"/>
      <c r="AM440" s="98"/>
      <c r="AN440" s="98"/>
    </row>
    <row r="441" spans="10:40" s="97" customFormat="1" ht="32.5">
      <c r="O441" s="98"/>
      <c r="P441" s="98"/>
      <c r="Q441" s="98"/>
      <c r="R441" s="98"/>
      <c r="S441" s="98"/>
      <c r="T441" s="98"/>
      <c r="U441" s="98"/>
      <c r="V441" s="98"/>
      <c r="W441" s="100"/>
      <c r="X441" s="98"/>
      <c r="Y441" s="98"/>
      <c r="Z441" s="98"/>
      <c r="AA441" s="98"/>
      <c r="AB441" s="98"/>
      <c r="AC441" s="98"/>
      <c r="AD441" s="98"/>
      <c r="AE441" s="98"/>
      <c r="AF441" s="98"/>
      <c r="AG441" s="98"/>
      <c r="AH441" s="98"/>
      <c r="AI441" s="98"/>
      <c r="AJ441" s="98"/>
      <c r="AK441" s="98"/>
      <c r="AL441" s="98"/>
      <c r="AM441" s="98"/>
      <c r="AN441" s="98"/>
    </row>
    <row r="442" spans="10:40" s="97" customFormat="1" ht="32.5">
      <c r="O442" s="98"/>
      <c r="P442" s="98"/>
      <c r="Q442" s="98"/>
      <c r="R442" s="98"/>
      <c r="S442" s="98"/>
      <c r="T442" s="98"/>
      <c r="U442" s="98"/>
      <c r="V442" s="98"/>
      <c r="W442" s="100"/>
      <c r="X442" s="98"/>
      <c r="Y442" s="98"/>
      <c r="Z442" s="98"/>
      <c r="AA442" s="98"/>
      <c r="AB442" s="98"/>
      <c r="AC442" s="98"/>
      <c r="AD442" s="98"/>
      <c r="AE442" s="98"/>
      <c r="AF442" s="98"/>
      <c r="AG442" s="98"/>
      <c r="AH442" s="98"/>
      <c r="AI442" s="98"/>
      <c r="AJ442" s="98"/>
      <c r="AK442" s="98"/>
      <c r="AL442" s="98"/>
      <c r="AM442" s="98"/>
      <c r="AN442" s="98"/>
    </row>
    <row r="443" spans="10:40" s="97" customFormat="1" ht="32.5">
      <c r="O443" s="98"/>
      <c r="P443" s="98"/>
      <c r="Q443" s="98"/>
      <c r="R443" s="98"/>
      <c r="S443" s="98"/>
      <c r="T443" s="98"/>
      <c r="U443" s="98"/>
      <c r="V443" s="98"/>
      <c r="W443" s="100"/>
      <c r="X443" s="98"/>
      <c r="Y443" s="98"/>
      <c r="Z443" s="98"/>
      <c r="AA443" s="98"/>
      <c r="AB443" s="98"/>
      <c r="AC443" s="98"/>
      <c r="AD443" s="98"/>
      <c r="AE443" s="98"/>
      <c r="AF443" s="98"/>
      <c r="AG443" s="98"/>
      <c r="AH443" s="98"/>
      <c r="AI443" s="98"/>
      <c r="AJ443" s="98"/>
      <c r="AK443" s="98"/>
      <c r="AL443" s="98"/>
      <c r="AM443" s="98"/>
      <c r="AN443" s="98"/>
    </row>
    <row r="444" spans="10:40" s="97" customFormat="1" ht="32.5">
      <c r="J444" s="99"/>
      <c r="K444" s="99"/>
      <c r="L444" s="99"/>
      <c r="M444" s="99"/>
      <c r="N444" s="99"/>
      <c r="O444" s="100"/>
      <c r="P444" s="100"/>
      <c r="Q444" s="98"/>
      <c r="R444" s="98"/>
      <c r="S444" s="98"/>
      <c r="T444" s="98"/>
      <c r="U444" s="98"/>
      <c r="V444" s="98"/>
      <c r="W444" s="100"/>
      <c r="X444" s="98"/>
      <c r="Y444" s="98"/>
      <c r="Z444" s="98"/>
      <c r="AA444" s="98"/>
      <c r="AB444" s="98"/>
      <c r="AC444" s="98"/>
      <c r="AD444" s="98"/>
      <c r="AE444" s="98"/>
      <c r="AF444" s="98"/>
      <c r="AG444" s="98"/>
      <c r="AH444" s="98"/>
      <c r="AI444" s="98"/>
      <c r="AJ444" s="98"/>
      <c r="AK444" s="98"/>
      <c r="AL444" s="98"/>
      <c r="AM444" s="98"/>
      <c r="AN444" s="98"/>
    </row>
    <row r="445" spans="10:40" s="97" customFormat="1" ht="32.5">
      <c r="J445" s="1"/>
      <c r="K445" s="1"/>
      <c r="L445" s="1"/>
      <c r="M445" s="1"/>
      <c r="N445" s="1"/>
      <c r="O445" s="2"/>
      <c r="P445" s="2"/>
      <c r="Q445" s="98"/>
      <c r="R445" s="98"/>
      <c r="S445" s="98"/>
      <c r="T445" s="98"/>
      <c r="U445" s="98"/>
      <c r="V445" s="98"/>
      <c r="W445" s="100"/>
      <c r="X445" s="98"/>
      <c r="Y445" s="98"/>
      <c r="Z445" s="98"/>
      <c r="AA445" s="98"/>
      <c r="AB445" s="98"/>
      <c r="AC445" s="98"/>
      <c r="AD445" s="98"/>
      <c r="AE445" s="98"/>
      <c r="AF445" s="98"/>
      <c r="AG445" s="98"/>
      <c r="AH445" s="98"/>
      <c r="AI445" s="98"/>
      <c r="AJ445" s="98"/>
      <c r="AK445" s="98"/>
      <c r="AL445" s="98"/>
      <c r="AM445" s="98"/>
      <c r="AN445" s="98"/>
    </row>
    <row r="446" spans="10:40" s="99" customFormat="1" ht="32.5">
      <c r="J446" s="1"/>
      <c r="K446" s="1"/>
      <c r="L446" s="1"/>
      <c r="M446" s="1"/>
      <c r="N446" s="1"/>
      <c r="O446" s="2"/>
      <c r="P446" s="2"/>
      <c r="Q446" s="100"/>
      <c r="R446" s="100"/>
      <c r="S446" s="100"/>
      <c r="T446" s="100"/>
      <c r="U446" s="100"/>
      <c r="V446" s="100"/>
      <c r="W446" s="100"/>
      <c r="X446" s="100"/>
      <c r="Y446" s="100"/>
      <c r="Z446" s="100"/>
      <c r="AA446" s="100"/>
      <c r="AB446" s="100"/>
      <c r="AC446" s="100"/>
      <c r="AD446" s="100"/>
      <c r="AE446" s="100"/>
      <c r="AF446" s="100"/>
      <c r="AG446" s="100"/>
      <c r="AH446" s="100"/>
      <c r="AI446" s="100"/>
      <c r="AJ446" s="100"/>
      <c r="AK446" s="100"/>
      <c r="AL446" s="100"/>
      <c r="AM446" s="100"/>
      <c r="AN446" s="100"/>
    </row>
  </sheetData>
  <sheetProtection algorithmName="SHA-512" hashValue="9HnyqUdgXLmH1bjSeYzyy5KdnZnCx6vGb6xPlVa1j7KXmq21kjhyUC2xILjpdljlxAqKPLn3jsgSj3qNLIfd+w==" saltValue="8uSHSdkTpJQ9b1zyhoATxA==" spinCount="100000" sheet="1" objects="1" scenarios="1"/>
  <dataConsolidate function="product" link="1">
    <dataRefs count="1">
      <dataRef name="$C$33&gt;0" r:id="rId1"/>
    </dataRefs>
  </dataConsolidate>
  <mergeCells count="167">
    <mergeCell ref="C60:F60"/>
    <mergeCell ref="I60:J60"/>
    <mergeCell ref="M60:P60"/>
    <mergeCell ref="C61:F61"/>
    <mergeCell ref="I61:J61"/>
    <mergeCell ref="C62:F62"/>
    <mergeCell ref="I62:J62"/>
    <mergeCell ref="C58:F58"/>
    <mergeCell ref="I58:J58"/>
    <mergeCell ref="M58:P58"/>
    <mergeCell ref="C59:F59"/>
    <mergeCell ref="I59:J59"/>
    <mergeCell ref="M59:P59"/>
    <mergeCell ref="C55:F55"/>
    <mergeCell ref="I55:J55"/>
    <mergeCell ref="C56:F56"/>
    <mergeCell ref="I56:J56"/>
    <mergeCell ref="L56:R56"/>
    <mergeCell ref="C57:F57"/>
    <mergeCell ref="I57:J57"/>
    <mergeCell ref="B52:F52"/>
    <mergeCell ref="H52:J52"/>
    <mergeCell ref="B53:B54"/>
    <mergeCell ref="C53:F54"/>
    <mergeCell ref="G53:G54"/>
    <mergeCell ref="H53:H54"/>
    <mergeCell ref="I53:J54"/>
    <mergeCell ref="I49:J49"/>
    <mergeCell ref="K49:L49"/>
    <mergeCell ref="M49:N49"/>
    <mergeCell ref="O49:P49"/>
    <mergeCell ref="I50:J50"/>
    <mergeCell ref="K50:L50"/>
    <mergeCell ref="M50:N50"/>
    <mergeCell ref="O50:P50"/>
    <mergeCell ref="I47:J47"/>
    <mergeCell ref="K47:L47"/>
    <mergeCell ref="M47:N47"/>
    <mergeCell ref="O47:P47"/>
    <mergeCell ref="I48:J48"/>
    <mergeCell ref="K48:L48"/>
    <mergeCell ref="M48:N48"/>
    <mergeCell ref="O48:P48"/>
    <mergeCell ref="I45:J45"/>
    <mergeCell ref="K45:L45"/>
    <mergeCell ref="M45:N45"/>
    <mergeCell ref="O45:P45"/>
    <mergeCell ref="I46:J46"/>
    <mergeCell ref="K46:L46"/>
    <mergeCell ref="M46:N46"/>
    <mergeCell ref="O46:P46"/>
    <mergeCell ref="M41:N42"/>
    <mergeCell ref="O41:P43"/>
    <mergeCell ref="I43:J43"/>
    <mergeCell ref="M43:N43"/>
    <mergeCell ref="I44:J44"/>
    <mergeCell ref="K44:L44"/>
    <mergeCell ref="M44:N44"/>
    <mergeCell ref="O44:P44"/>
    <mergeCell ref="B40:H40"/>
    <mergeCell ref="I40:L40"/>
    <mergeCell ref="M40:P40"/>
    <mergeCell ref="B41:B43"/>
    <mergeCell ref="C41:D43"/>
    <mergeCell ref="E41:F43"/>
    <mergeCell ref="G41:G42"/>
    <mergeCell ref="H41:H42"/>
    <mergeCell ref="I41:J42"/>
    <mergeCell ref="K41:L43"/>
    <mergeCell ref="B38:D38"/>
    <mergeCell ref="F38:G38"/>
    <mergeCell ref="J38:L38"/>
    <mergeCell ref="M38:N38"/>
    <mergeCell ref="B39:C39"/>
    <mergeCell ref="F39:G39"/>
    <mergeCell ref="H39:J39"/>
    <mergeCell ref="B34:E34"/>
    <mergeCell ref="B36:D36"/>
    <mergeCell ref="F36:G36"/>
    <mergeCell ref="J36:L36"/>
    <mergeCell ref="M36:N36"/>
    <mergeCell ref="F37:G37"/>
    <mergeCell ref="C31:D31"/>
    <mergeCell ref="E31:F31"/>
    <mergeCell ref="H31:I31"/>
    <mergeCell ref="J31:K31"/>
    <mergeCell ref="L31:M31"/>
    <mergeCell ref="B33:E33"/>
    <mergeCell ref="C29:D29"/>
    <mergeCell ref="E29:F29"/>
    <mergeCell ref="H29:I29"/>
    <mergeCell ref="J29:K29"/>
    <mergeCell ref="L29:M29"/>
    <mergeCell ref="C30:D30"/>
    <mergeCell ref="E30:F30"/>
    <mergeCell ref="H30:I30"/>
    <mergeCell ref="J30:K30"/>
    <mergeCell ref="L30:M30"/>
    <mergeCell ref="C27:D27"/>
    <mergeCell ref="E27:F27"/>
    <mergeCell ref="H27:I27"/>
    <mergeCell ref="J27:K27"/>
    <mergeCell ref="L27:M27"/>
    <mergeCell ref="C28:D28"/>
    <mergeCell ref="E28:F28"/>
    <mergeCell ref="H28:I28"/>
    <mergeCell ref="J28:K28"/>
    <mergeCell ref="L28:M28"/>
    <mergeCell ref="C24:F24"/>
    <mergeCell ref="G24:H24"/>
    <mergeCell ref="J24:K24"/>
    <mergeCell ref="B25:M25"/>
    <mergeCell ref="C26:D26"/>
    <mergeCell ref="E26:F26"/>
    <mergeCell ref="H26:I26"/>
    <mergeCell ref="J26:K26"/>
    <mergeCell ref="L26:M26"/>
    <mergeCell ref="C22:F22"/>
    <mergeCell ref="G22:H22"/>
    <mergeCell ref="J22:K22"/>
    <mergeCell ref="C23:F23"/>
    <mergeCell ref="G23:H23"/>
    <mergeCell ref="J23:K23"/>
    <mergeCell ref="C20:F20"/>
    <mergeCell ref="G20:H20"/>
    <mergeCell ref="J20:K20"/>
    <mergeCell ref="O20:P20"/>
    <mergeCell ref="C21:F21"/>
    <mergeCell ref="G21:H21"/>
    <mergeCell ref="J21:K21"/>
    <mergeCell ref="O21:P21"/>
    <mergeCell ref="B17:C17"/>
    <mergeCell ref="D17:M17"/>
    <mergeCell ref="B18:M18"/>
    <mergeCell ref="O18:P18"/>
    <mergeCell ref="C19:F19"/>
    <mergeCell ref="G19:H19"/>
    <mergeCell ref="I19:K19"/>
    <mergeCell ref="L19:M19"/>
    <mergeCell ref="O19:P19"/>
    <mergeCell ref="B15:C15"/>
    <mergeCell ref="D15:E15"/>
    <mergeCell ref="G15:H15"/>
    <mergeCell ref="I15:M15"/>
    <mergeCell ref="B16:C16"/>
    <mergeCell ref="D16:E16"/>
    <mergeCell ref="G16:H16"/>
    <mergeCell ref="I16:M16"/>
    <mergeCell ref="B12:C12"/>
    <mergeCell ref="D12:M12"/>
    <mergeCell ref="B13:C13"/>
    <mergeCell ref="D13:M13"/>
    <mergeCell ref="B14:C14"/>
    <mergeCell ref="D14:M14"/>
    <mergeCell ref="B9:D9"/>
    <mergeCell ref="E9:G9"/>
    <mergeCell ref="H9:J9"/>
    <mergeCell ref="K9:M9"/>
    <mergeCell ref="B10:M10"/>
    <mergeCell ref="B11:C11"/>
    <mergeCell ref="D11:M11"/>
    <mergeCell ref="B2:M2"/>
    <mergeCell ref="B4:M4"/>
    <mergeCell ref="B5:D5"/>
    <mergeCell ref="E5:M5"/>
    <mergeCell ref="B7:D7"/>
    <mergeCell ref="E7:M7"/>
  </mergeCells>
  <dataValidations count="10">
    <dataValidation allowBlank="1" showInputMessage="1" showErrorMessage="1" prompt="É obrigatorio preencher o campo 7 - Contactos " sqref="E7:M7" xr:uid="{33492E20-990C-464A-B998-FBBE851617FA}"/>
    <dataValidation type="list" allowBlank="1" showInputMessage="1" showErrorMessage="1" sqref="O20:P20" xr:uid="{65B523E9-83B2-4522-A488-B5E7511D9C72}">
      <formula1>$T$19:$T$22</formula1>
    </dataValidation>
    <dataValidation type="list" allowBlank="1" showInputMessage="1" showErrorMessage="1" sqref="O23" xr:uid="{73ECCE48-9F3A-4F08-AEE2-680A1D0E6F2E}">
      <formula1>$S$19:$S$22</formula1>
    </dataValidation>
    <dataValidation type="list" allowBlank="1" showInputMessage="1" showErrorMessage="1" sqref="O30" xr:uid="{ED924EA8-5292-43C6-A8FF-27AFDEF8D839}">
      <formula1>$X$27:$X$31</formula1>
    </dataValidation>
    <dataValidation type="custom" allowBlank="1" showInputMessage="1" showErrorMessage="1" error="Atenção não preencheu o Nome " sqref="D15:E15" xr:uid="{41315407-21A6-44A9-97DA-DF1B0EE301F5}">
      <formula1>E7&gt;0</formula1>
    </dataValidation>
    <dataValidation type="list" allowBlank="1" showInputMessage="1" showErrorMessage="1" sqref="E9 K9" xr:uid="{5DE4D5A9-7AC6-4B47-A45C-A0AD02B999B3}">
      <formula1>$U$3:$U$6</formula1>
    </dataValidation>
    <dataValidation type="textLength" errorStyle="warning" operator="equal" allowBlank="1" showInputMessage="1" showErrorMessage="1" error="Verifique se o número de registo está correcto  " sqref="B44:B49 D11" xr:uid="{6A21C7E2-3CA7-4597-8E3D-4E13BE7BDAEA}">
      <formula1>7</formula1>
    </dataValidation>
    <dataValidation type="list" allowBlank="1" showInputMessage="1" showErrorMessage="1" sqref="K39" xr:uid="{847C0B9A-C08F-435B-A08C-EFA556BCB12A}">
      <formula1>#REF!</formula1>
    </dataValidation>
    <dataValidation allowBlank="1" showInputMessage="1" prompt="É obrigatorio preencher o campo 7 - Contactos " sqref="E5:M5" xr:uid="{E13EC8FC-CFC7-47DA-83A9-2BFB76967A5E}"/>
    <dataValidation errorStyle="information" allowBlank="1" showInputMessage="1" showErrorMessage="1" prompt="ATENÇÃO:_x000a_1 - É OBRIGATÓRIO PREENCHER A INFORMAÇÃO RESPEITANTE AO REPRESENTANTE LEGAL  _x000a_2 - NÃO SE ESQUEÇA DE SELECCIONAR O TIPO DE REVISÃO:_x000a_- AMULATÓRIO_x000a_- HOSPITALAR_x000a_- AMBULATÓRIO E HOSPITALAR" sqref="D12:M12" xr:uid="{ABA751BB-B86C-4082-94E5-5B19A96FF74C}"/>
  </dataValidations>
  <printOptions horizontalCentered="1" verticalCentered="1"/>
  <pageMargins left="0.19685039370078741" right="3.937007874015748E-2" top="0.19685039370078741" bottom="0.39370078740157483" header="0.19685039370078741" footer="0.19685039370078741"/>
  <pageSetup paperSize="9" scale="45" orientation="portrait" r:id="rId2"/>
  <headerFooter scaleWithDoc="0">
    <oddHeader xml:space="preserve">&amp;L
&amp;G&amp;C
&amp;R
</oddHeader>
    <oddFooter>&amp;L&amp;8
&amp;C&amp;7INFARMED - Autoridade Nacional do Medicamento e Produtos de Saúde, I.P.
Parque de Saúde de Lisboa - Av. do Brasil, 53 * 1749-004 Lisboa * Tel.: +351 217 987 100 *  Fax: +351 217 987 316  * Website: www.infarmed.pt * E-mail: infarmed@infarmed.pt</oddFooter>
  </headerFooter>
  <drawing r:id="rId3"/>
  <legacyDrawing r:id="rId4"/>
  <legacyDrawingHF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Form_MNG </vt:lpstr>
      <vt:lpstr>'Form_MNG '!Área_de_Impressão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Georgina Jesus</dc:creator>
  <cp:lastModifiedBy>Mara Guilherme</cp:lastModifiedBy>
  <cp:lastPrinted>2025-11-14T15:27:27Z</cp:lastPrinted>
  <dcterms:created xsi:type="dcterms:W3CDTF">2025-11-14T15:25:50Z</dcterms:created>
  <dcterms:modified xsi:type="dcterms:W3CDTF">2025-11-14T16:30:55Z</dcterms:modified>
</cp:coreProperties>
</file>