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DATS\Medicamentos\Precos\APROVAÇÃO PVP\2024\Modelos_Não Genéricos\"/>
    </mc:Choice>
  </mc:AlternateContent>
  <xr:revisionPtr revIDLastSave="0" documentId="13_ncr:1_{B12D2761-8FDF-4482-B6A8-2D46CDBF246A}" xr6:coauthVersionLast="47" xr6:coauthVersionMax="47" xr10:uidLastSave="{00000000-0000-0000-0000-000000000000}"/>
  <bookViews>
    <workbookView xWindow="-110" yWindow="-110" windowWidth="19420" windowHeight="10420" xr2:uid="{7A0C036A-067E-4D1F-904F-759522310FA9}"/>
  </bookViews>
  <sheets>
    <sheet name="40mg" sheetId="1" r:id="rId1"/>
  </sheets>
  <definedNames>
    <definedName name="_xlnm.Print_Area" localSheetId="0">'40mg'!$A$1:$P$59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 i="1" l="1"/>
  <c r="B56" i="1"/>
  <c r="B55" i="1"/>
  <c r="B54" i="1"/>
  <c r="B53" i="1"/>
  <c r="B52" i="1"/>
  <c r="C51" i="1"/>
  <c r="B51" i="1"/>
  <c r="I46" i="1"/>
  <c r="K46" i="1" s="1"/>
  <c r="G57" i="1" s="1"/>
  <c r="G46" i="1"/>
  <c r="H46" i="1" s="1"/>
  <c r="F46" i="1"/>
  <c r="E46" i="1"/>
  <c r="D46" i="1"/>
  <c r="I45" i="1"/>
  <c r="K45" i="1" s="1"/>
  <c r="G56" i="1" s="1"/>
  <c r="G45" i="1"/>
  <c r="H45" i="1" s="1"/>
  <c r="F45" i="1"/>
  <c r="E45" i="1"/>
  <c r="D45" i="1"/>
  <c r="I44" i="1"/>
  <c r="K44" i="1" s="1"/>
  <c r="G55" i="1" s="1"/>
  <c r="G44" i="1"/>
  <c r="H44" i="1" s="1"/>
  <c r="F44" i="1"/>
  <c r="E44" i="1"/>
  <c r="D44" i="1"/>
  <c r="I43" i="1"/>
  <c r="K43" i="1" s="1"/>
  <c r="G54" i="1" s="1"/>
  <c r="G43" i="1"/>
  <c r="H43" i="1" s="1"/>
  <c r="F43" i="1"/>
  <c r="E43" i="1"/>
  <c r="D43" i="1"/>
  <c r="I42" i="1"/>
  <c r="K42" i="1" s="1"/>
  <c r="G53" i="1" s="1"/>
  <c r="G42" i="1"/>
  <c r="H42" i="1" s="1"/>
  <c r="F42" i="1"/>
  <c r="E42" i="1"/>
  <c r="D42" i="1"/>
  <c r="G41" i="1"/>
  <c r="H41" i="1" s="1"/>
  <c r="F41" i="1"/>
  <c r="E41" i="1"/>
  <c r="D41" i="1"/>
  <c r="R35" i="1"/>
  <c r="R34" i="1"/>
  <c r="Q34" i="1"/>
  <c r="P34" i="1"/>
  <c r="T32" i="1"/>
  <c r="S32" i="1"/>
  <c r="R32" i="1"/>
  <c r="Q32" i="1"/>
  <c r="P32" i="1"/>
  <c r="W29" i="1"/>
  <c r="V29" i="1"/>
  <c r="U29" i="1"/>
  <c r="T29" i="1"/>
  <c r="S29" i="1"/>
  <c r="R29" i="1"/>
  <c r="Q29" i="1"/>
  <c r="P29" i="1"/>
  <c r="L29" i="1"/>
  <c r="P43" i="1" s="1"/>
  <c r="H29" i="1"/>
  <c r="J29" i="1" s="1"/>
  <c r="G29" i="1"/>
  <c r="B29" i="1"/>
  <c r="Y28" i="1"/>
  <c r="X28" i="1"/>
  <c r="W28" i="1"/>
  <c r="V28" i="1"/>
  <c r="U28" i="1"/>
  <c r="T28" i="1"/>
  <c r="S28" i="1"/>
  <c r="R28" i="1"/>
  <c r="Q28" i="1"/>
  <c r="P28" i="1"/>
  <c r="L28" i="1"/>
  <c r="P42" i="1" s="1"/>
  <c r="H28" i="1"/>
  <c r="J28" i="1" s="1"/>
  <c r="G28" i="1"/>
  <c r="E28" i="1"/>
  <c r="H27" i="1"/>
  <c r="J27" i="1" s="1"/>
  <c r="G27" i="1"/>
  <c r="E27" i="1"/>
  <c r="L27" i="1" s="1"/>
  <c r="A27" i="1" s="1"/>
  <c r="T26" i="1"/>
  <c r="S26" i="1"/>
  <c r="R26" i="1"/>
  <c r="Q26" i="1"/>
  <c r="P26" i="1"/>
  <c r="H26" i="1"/>
  <c r="J26" i="1" s="1"/>
  <c r="G26" i="1"/>
  <c r="T25" i="1"/>
  <c r="S25" i="1"/>
  <c r="R25" i="1"/>
  <c r="Q25" i="1"/>
  <c r="P25" i="1"/>
  <c r="L25" i="1"/>
  <c r="H25" i="1"/>
  <c r="J25" i="1" s="1"/>
  <c r="G25" i="1"/>
  <c r="A25" i="1"/>
  <c r="T24" i="1"/>
  <c r="S24" i="1"/>
  <c r="R24" i="1"/>
  <c r="Q24" i="1"/>
  <c r="P24" i="1"/>
  <c r="H24" i="1"/>
  <c r="J24" i="1" s="1"/>
  <c r="G24" i="1"/>
  <c r="P23" i="1"/>
  <c r="X20" i="1"/>
  <c r="M20" i="1"/>
  <c r="J20" i="1"/>
  <c r="Z19" i="1"/>
  <c r="E24" i="1" s="1"/>
  <c r="X19" i="1"/>
  <c r="V19" i="1"/>
  <c r="E26" i="1" s="1"/>
  <c r="M19" i="1"/>
  <c r="J19" i="1"/>
  <c r="M18" i="1"/>
  <c r="J18" i="1"/>
  <c r="M17" i="1"/>
  <c r="J17" i="1"/>
  <c r="M16" i="1"/>
  <c r="J16" i="1"/>
  <c r="M15" i="1"/>
  <c r="J15" i="1"/>
  <c r="C54" i="1" l="1"/>
  <c r="C55" i="1"/>
  <c r="C53" i="1"/>
  <c r="C52" i="1"/>
  <c r="C57" i="1"/>
  <c r="C56" i="1"/>
  <c r="L26" i="1"/>
  <c r="A26" i="1" s="1"/>
  <c r="Q35" i="1"/>
  <c r="V20" i="1"/>
  <c r="Z29" i="1"/>
  <c r="L24" i="1"/>
  <c r="P35" i="1"/>
  <c r="A28" i="1"/>
  <c r="A29" i="1"/>
  <c r="A24" i="1" l="1"/>
  <c r="E35" i="1"/>
  <c r="I41" i="1" l="1"/>
  <c r="K41" i="1" s="1"/>
  <c r="G52" i="1" s="1"/>
  <c r="K35" i="1"/>
  <c r="G5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Fernanda Ferrador</author>
    <author>fernanda ferrador</author>
  </authors>
  <commentList>
    <comment ref="O14" authorId="0" shapeId="0" xr:uid="{BDF18AF5-A86C-4A26-9C1D-E6101281F7E2}">
      <text>
        <r>
          <rPr>
            <b/>
            <sz val="14"/>
            <color indexed="81"/>
            <rFont val="Tahoma"/>
            <family val="2"/>
          </rPr>
          <t xml:space="preserve">
Escolher o tipo de Classificação do Medicamento: 
      -  Envase  Normal
      -  Envase Clínico </t>
        </r>
      </text>
    </comment>
    <comment ref="C35" authorId="1" shapeId="0" xr:uid="{6334BC8A-11D6-4AB9-B91F-B701AA8FFD3E}">
      <text>
        <r>
          <rPr>
            <b/>
            <sz val="14"/>
            <color indexed="81"/>
            <rFont val="Tahoma"/>
            <family val="2"/>
          </rPr>
          <t xml:space="preserve">
Escolher o tipo de cálculo segundo a regras e critérios definidos nos artºs 6º e 9º da Port. nº 195-C/2015:
      -  Média dos Paises 
      -  Portugal 
      -  Outro / Origem</t>
        </r>
      </text>
    </comment>
  </commentList>
</comments>
</file>

<file path=xl/sharedStrings.xml><?xml version="1.0" encoding="utf-8"?>
<sst xmlns="http://schemas.openxmlformats.org/spreadsheetml/2006/main" count="688" uniqueCount="661">
  <si>
    <t>EMPRESA</t>
  </si>
  <si>
    <t>º</t>
  </si>
  <si>
    <t>1 - MEDICAMENTO NÃO GENÉRICO (APRESENTAÇÃO DE MENOR DIMENSÃO)</t>
  </si>
  <si>
    <t>Nº DE REGISTO</t>
  </si>
  <si>
    <t>NOME DO MEDICAMENTO</t>
  </si>
  <si>
    <t>DCI</t>
  </si>
  <si>
    <t>FORMA FARMACÊUTICA</t>
  </si>
  <si>
    <t>Comprimido revestido por película</t>
  </si>
  <si>
    <t>APRESENTAÇÃO</t>
  </si>
  <si>
    <t>unidade(s)</t>
  </si>
  <si>
    <t>ACONDICIONAMENTO</t>
  </si>
  <si>
    <t>DOSAGEM</t>
  </si>
  <si>
    <t>mg</t>
  </si>
  <si>
    <t>2 - MEDICAMENTO NÃO GENÉRICO DE REFERÊNCIA</t>
  </si>
  <si>
    <t>ESPANHA</t>
  </si>
  <si>
    <t>PAÍSES</t>
  </si>
  <si>
    <t>MARCA</t>
  </si>
  <si>
    <t>CLASSIFICAÇÃO MEDICAMENTO</t>
  </si>
  <si>
    <t>H</t>
  </si>
  <si>
    <t>ENVASE CLÍNICO</t>
  </si>
  <si>
    <t>ENVASE NORMAL</t>
  </si>
  <si>
    <t>A</t>
  </si>
  <si>
    <t>FRANÇA</t>
  </si>
  <si>
    <t>ITÁLIA</t>
  </si>
  <si>
    <t>C</t>
  </si>
  <si>
    <t>CLASSE</t>
  </si>
  <si>
    <t>PVA</t>
  </si>
  <si>
    <t>ESLOVÉNIA</t>
  </si>
  <si>
    <t>PORTUGAL</t>
  </si>
  <si>
    <t>OUTRO/ORIGEM</t>
  </si>
  <si>
    <t>3 - CÁLCULO  DOS  PVA  DE  REFERÊNCIA</t>
  </si>
  <si>
    <t xml:space="preserve">PVP </t>
  </si>
  <si>
    <t xml:space="preserve">PVA   </t>
  </si>
  <si>
    <r>
      <t>DOSAGEM
R</t>
    </r>
    <r>
      <rPr>
        <b/>
        <vertAlign val="subscript"/>
        <sz val="16"/>
        <rFont val="Arial"/>
        <family val="2"/>
      </rPr>
      <t>1</t>
    </r>
  </si>
  <si>
    <r>
      <t>APRESENTAÇÃO            R</t>
    </r>
    <r>
      <rPr>
        <b/>
        <vertAlign val="subscript"/>
        <sz val="16"/>
        <rFont val="Arial"/>
        <family val="2"/>
      </rPr>
      <t>2</t>
    </r>
  </si>
  <si>
    <t>APRESENTAÇÃO                         Y</t>
  </si>
  <si>
    <t>PVA 
REFERÊNCIA</t>
  </si>
  <si>
    <r>
      <t>R</t>
    </r>
    <r>
      <rPr>
        <b/>
        <vertAlign val="subscript"/>
        <sz val="18"/>
        <rFont val="Arial"/>
        <family val="2"/>
      </rPr>
      <t>1</t>
    </r>
    <r>
      <rPr>
        <b/>
        <sz val="14"/>
        <rFont val="Arial"/>
        <family val="2"/>
      </rPr>
      <t xml:space="preserve"> - Proporcionalidade da dosagem</t>
    </r>
  </si>
  <si>
    <r>
      <t>R</t>
    </r>
    <r>
      <rPr>
        <b/>
        <vertAlign val="subscript"/>
        <sz val="18"/>
        <rFont val="Arial"/>
        <family val="2"/>
      </rPr>
      <t xml:space="preserve">2 </t>
    </r>
    <r>
      <rPr>
        <b/>
        <sz val="14"/>
        <rFont val="Arial"/>
        <family val="2"/>
      </rPr>
      <t>- Proporcionalidade da dimensão da apresentação</t>
    </r>
  </si>
  <si>
    <t>PVA REFERÊNCIA</t>
  </si>
  <si>
    <t>Média Paises Refª</t>
  </si>
  <si>
    <t>PVP (IVA INCLUÍDO)</t>
  </si>
  <si>
    <t>(1)</t>
  </si>
  <si>
    <t>4 - OUTRAS APRESENTAÇÕES DA  FORMA FARMACÊUTICA E DOSAGEM</t>
  </si>
  <si>
    <t>Nº DE 
REGISTO</t>
  </si>
  <si>
    <r>
      <t xml:space="preserve">   R</t>
    </r>
    <r>
      <rPr>
        <b/>
        <vertAlign val="subscript"/>
        <sz val="18"/>
        <rFont val="Arial"/>
        <family val="2"/>
      </rPr>
      <t>2</t>
    </r>
  </si>
  <si>
    <t>Y</t>
  </si>
  <si>
    <t xml:space="preserve">PVA </t>
  </si>
  <si>
    <t>PVP</t>
  </si>
  <si>
    <t>(2)</t>
  </si>
  <si>
    <t>(3)</t>
  </si>
  <si>
    <t xml:space="preserve">(1) x (2) x (3) </t>
  </si>
  <si>
    <t xml:space="preserve">    </t>
  </si>
  <si>
    <t>Portugal</t>
  </si>
  <si>
    <t>Outro/Origem</t>
  </si>
  <si>
    <t>5 - QUADRO  SÍNTESE</t>
  </si>
  <si>
    <t>Nº DE
 REGISTO</t>
  </si>
  <si>
    <t>APRESENTAÇÃO/DOSAGEM</t>
  </si>
  <si>
    <t>PVP 
CALCULADO</t>
  </si>
  <si>
    <t>6 - CONTATOS</t>
  </si>
  <si>
    <t>NOME:</t>
  </si>
  <si>
    <t>Aditivo para banho</t>
  </si>
  <si>
    <t>Ampola</t>
  </si>
  <si>
    <t>Acção periférica</t>
  </si>
  <si>
    <t>µg</t>
  </si>
  <si>
    <t>Cápsula</t>
  </si>
  <si>
    <t>Aplicador</t>
  </si>
  <si>
    <t>Acidificantes e alcalinizantes urinários</t>
  </si>
  <si>
    <t>µg/h</t>
  </si>
  <si>
    <t>Cápsula de libertação modificada</t>
  </si>
  <si>
    <t>Aplicador bucal</t>
  </si>
  <si>
    <t>Adjuvantes da cicatrização</t>
  </si>
  <si>
    <t>dose(s)</t>
  </si>
  <si>
    <t>Cápsula de libertação prolongada</t>
  </si>
  <si>
    <t>Barrica</t>
  </si>
  <si>
    <t>Adsorventes</t>
  </si>
  <si>
    <t>g</t>
  </si>
  <si>
    <t>Cápsula gastrorresistente</t>
  </si>
  <si>
    <t>Bisnaga</t>
  </si>
  <si>
    <t>Adstringentes, lubrificantes e lágrimas artificiais</t>
  </si>
  <si>
    <t>Kg</t>
  </si>
  <si>
    <t>Cápsula mole</t>
  </si>
  <si>
    <t>Blister</t>
  </si>
  <si>
    <t>Agentes de diluição, irrigação e lubrificação</t>
  </si>
  <si>
    <t>l</t>
  </si>
  <si>
    <t>Cápsula mole vaginal</t>
  </si>
  <si>
    <t>Boião</t>
  </si>
  <si>
    <t>Agonistas adrenérgicos beta</t>
  </si>
  <si>
    <t>MBq</t>
  </si>
  <si>
    <t>Chá medicinal</t>
  </si>
  <si>
    <t>Caixa</t>
  </si>
  <si>
    <t>Agonistas adrenérgicos beta; Antagonistas colinérgicos</t>
  </si>
  <si>
    <t>Chá medicinal instantâneo</t>
  </si>
  <si>
    <t>Caneta pré-cheia</t>
  </si>
  <si>
    <t>Agonistas adrenérgicos beta; Glucocorticóides</t>
  </si>
  <si>
    <t>mg/ml</t>
  </si>
  <si>
    <t>Champô</t>
  </si>
  <si>
    <t>Cânula</t>
  </si>
  <si>
    <t>Agonistas adrenérgicos beta; Simpaticomiméticos</t>
  </si>
  <si>
    <t>ml</t>
  </si>
  <si>
    <t>Cola para tecidos</t>
  </si>
  <si>
    <t>Cartucho</t>
  </si>
  <si>
    <t>Agonistas alfa 2 centrais</t>
  </si>
  <si>
    <t>U.I./ml</t>
  </si>
  <si>
    <t>Colírio de libertação prolongada</t>
  </si>
  <si>
    <t>Cilindro de gás</t>
  </si>
  <si>
    <t>Alcalinizantes</t>
  </si>
  <si>
    <t>Colírio, comprimido e solvente para solução</t>
  </si>
  <si>
    <t>Coluna de eluição</t>
  </si>
  <si>
    <t>Alquilantes</t>
  </si>
  <si>
    <t>outro</t>
  </si>
  <si>
    <t>Colírio, solução</t>
  </si>
  <si>
    <t>Dispositivo doseador</t>
  </si>
  <si>
    <t>Amidinopenicilinas</t>
  </si>
  <si>
    <t>Colírio, suspensão</t>
  </si>
  <si>
    <t>Fecho com pincel</t>
  </si>
  <si>
    <t>Aminoácidos</t>
  </si>
  <si>
    <t>Comprimido</t>
  </si>
  <si>
    <t>Fita termossoldada</t>
  </si>
  <si>
    <t>Aminoglicosídeos</t>
  </si>
  <si>
    <t>Comprimido + Suspensão Oral</t>
  </si>
  <si>
    <t>Folha</t>
  </si>
  <si>
    <t>Aminopenicilinas</t>
  </si>
  <si>
    <t>Comprimido bucal</t>
  </si>
  <si>
    <t>Frasco</t>
  </si>
  <si>
    <t>Analgésicos e antipiréticos</t>
  </si>
  <si>
    <t>Comprimido bucal mucoadesivo</t>
  </si>
  <si>
    <t>Frasco conta-gotas</t>
  </si>
  <si>
    <t>Analgésicos e antipiréticos; Antiagregantes plaquetários</t>
  </si>
  <si>
    <t>Comprimido de libertação modificada</t>
  </si>
  <si>
    <t>Frasco nebulizador</t>
  </si>
  <si>
    <t>Analgésicos e antipiréticos; Antidepressores</t>
  </si>
  <si>
    <t>Comprimido de libertação prolongada</t>
  </si>
  <si>
    <t>Frasco para injectáveis</t>
  </si>
  <si>
    <t>Analgésicos e antipiréticos; Antiepilépticos e anticonvulsivantes</t>
  </si>
  <si>
    <t>Comprimido de libertação prolongada revestido por película</t>
  </si>
  <si>
    <t>Frasco polvilhador</t>
  </si>
  <si>
    <t>Analgésicos e antipiréticos; Derivados do ácido acético</t>
  </si>
  <si>
    <t>Comprimido dispersível</t>
  </si>
  <si>
    <t>Inalador</t>
  </si>
  <si>
    <t>Analgésicos estupefacientes</t>
  </si>
  <si>
    <t>Comprimido dispersível ou para mastigar</t>
  </si>
  <si>
    <t>Nebulizador</t>
  </si>
  <si>
    <t>Análogos da hormona libertadora de gonadotropina</t>
  </si>
  <si>
    <t>Comprimido efervescente</t>
  </si>
  <si>
    <t>Recipiente criogénico fixo</t>
  </si>
  <si>
    <t>Análogos das prostaglandinas</t>
  </si>
  <si>
    <t>Comprimido gastrorresistente</t>
  </si>
  <si>
    <t>Recipiente criogénico móvel</t>
  </si>
  <si>
    <t>Análogos não nucleosídeos inibidores da transcriptase inversa (reversa)</t>
  </si>
  <si>
    <t>comprimido gastrorresistente de libertação prolongada</t>
  </si>
  <si>
    <t>Recipiente multidose</t>
  </si>
  <si>
    <t>Análogos nucleosídeos inibidores da transcriptase inversa (reversa)</t>
  </si>
  <si>
    <t>Comprimido orodispersível</t>
  </si>
  <si>
    <t>Recipiente multidose com inalador</t>
  </si>
  <si>
    <t>Androgéneos e anabolizantes</t>
  </si>
  <si>
    <t>Comprimido para chupar</t>
  </si>
  <si>
    <t>Recipiente multidose  sistema  fecho s/ entrada de ar</t>
  </si>
  <si>
    <t>Anestésicos gerais</t>
  </si>
  <si>
    <t>Comprimido para mastigar</t>
  </si>
  <si>
    <t>Recipiente para comprimidos</t>
  </si>
  <si>
    <t>Anestésicos locais</t>
  </si>
  <si>
    <t>Comprimido para suspensão rectal</t>
  </si>
  <si>
    <t>Recipiente pressurizado</t>
  </si>
  <si>
    <t>Comprimido revestido</t>
  </si>
  <si>
    <t>Recipiente unidose</t>
  </si>
  <si>
    <t>Anestésicos locais e antipruriginosos</t>
  </si>
  <si>
    <t>Saco</t>
  </si>
  <si>
    <t>Anestésicos locais; De aplicação tópica</t>
  </si>
  <si>
    <t>Comprimido solúvel</t>
  </si>
  <si>
    <t>Saqueta</t>
  </si>
  <si>
    <t>Ansiolíticos, sedativos e hipnóticos</t>
  </si>
  <si>
    <t>Comprimido sublingual</t>
  </si>
  <si>
    <t>Seringa pré-cheia</t>
  </si>
  <si>
    <t>Antagonistas colinérgicos</t>
  </si>
  <si>
    <t>Comprimido vaginal</t>
  </si>
  <si>
    <t>Tubo</t>
  </si>
  <si>
    <t>Antagonistas dos leucotrienos</t>
  </si>
  <si>
    <t>Concentrado e solvente para solução para perfusão</t>
  </si>
  <si>
    <t>Outro</t>
  </si>
  <si>
    <t>Antagonistas dos receptores da angiotensina</t>
  </si>
  <si>
    <t>Concentrado para solução cutânea</t>
  </si>
  <si>
    <t>Antagonistas dos receptores H2</t>
  </si>
  <si>
    <t>Concentrado para solução injectável</t>
  </si>
  <si>
    <t>Antagonistas hipofisários</t>
  </si>
  <si>
    <t>Concentrado para solução injectável ou para perfusão</t>
  </si>
  <si>
    <t>Antiácidos</t>
  </si>
  <si>
    <t>Antiagregantes plaquetários</t>
  </si>
  <si>
    <t>Concentrado para solução oral</t>
  </si>
  <si>
    <t>Antiandrogénios</t>
  </si>
  <si>
    <t>Concentrado para solução para perfusão</t>
  </si>
  <si>
    <t>Antianginosos</t>
  </si>
  <si>
    <t>Concentrado para suspensão para perfusão</t>
  </si>
  <si>
    <t>Antiasmáticos de acção profiláctica</t>
  </si>
  <si>
    <t>Conjunto para preparações radiofarmacêuticas</t>
  </si>
  <si>
    <t>Antibacterianos</t>
  </si>
  <si>
    <t>Creme</t>
  </si>
  <si>
    <t>Creme rectal</t>
  </si>
  <si>
    <t>Antibacterianos; Anti-inflamatórios não esteróides</t>
  </si>
  <si>
    <t>Creme vaginal</t>
  </si>
  <si>
    <t>Antibacterianos; Corticosteróides</t>
  </si>
  <si>
    <t>Creme vaginal + Óvulo</t>
  </si>
  <si>
    <t>Antibióticos</t>
  </si>
  <si>
    <t>Emplastro medicamentoso</t>
  </si>
  <si>
    <t>Anticolinérgicos</t>
  </si>
  <si>
    <t>Emplastro para teste cutâneo</t>
  </si>
  <si>
    <t>Emulsão cutânea</t>
  </si>
  <si>
    <t>Anticoncepcionais</t>
  </si>
  <si>
    <t>Emulsão e suspensão para emulsão injectável</t>
  </si>
  <si>
    <t>Antidepressores</t>
  </si>
  <si>
    <t>Emulsão injectável</t>
  </si>
  <si>
    <t>Antidiabéticos orais</t>
  </si>
  <si>
    <t>Emulsão injectável ou para perfusão</t>
  </si>
  <si>
    <t>Antidiarreicos</t>
  </si>
  <si>
    <t>Emulsão oral</t>
  </si>
  <si>
    <t>Antidislipidémicos</t>
  </si>
  <si>
    <t>Emulsão para perfusão</t>
  </si>
  <si>
    <t>Antieméticos e antivertiginosos</t>
  </si>
  <si>
    <t>Esponja medicamentosa</t>
  </si>
  <si>
    <t>Antieméticos e antivertiginosos; Modificadores da motilidade gástrica ou procinéticos</t>
  </si>
  <si>
    <t>Espuma cutânea</t>
  </si>
  <si>
    <t>Antiepilépticos e anticonvulsivantes</t>
  </si>
  <si>
    <t>Espuma rectal</t>
  </si>
  <si>
    <t>Antiepilépticos e anticonvulsivantes; Ansiolíticos, sedativos e hipnóticos</t>
  </si>
  <si>
    <t>Espuma vaginal</t>
  </si>
  <si>
    <t>Antiespasmódicos</t>
  </si>
  <si>
    <t>Gás medicinal comprimido</t>
  </si>
  <si>
    <t>Antiestrogénios</t>
  </si>
  <si>
    <t>Gás medicinal criogénico</t>
  </si>
  <si>
    <t>Antifibrinolíticos</t>
  </si>
  <si>
    <t>Gás medicinal liquefeito</t>
  </si>
  <si>
    <t>Antiflatulentos</t>
  </si>
  <si>
    <t>Gás para inalação</t>
  </si>
  <si>
    <t>Antiflatulentos; Suplementos enzimáticos, bacilos lácteos e análogos</t>
  </si>
  <si>
    <t>Gel</t>
  </si>
  <si>
    <t>Antifúngicos</t>
  </si>
  <si>
    <t>Gel bucal</t>
  </si>
  <si>
    <t>Gel dental</t>
  </si>
  <si>
    <t>Gel endocervical</t>
  </si>
  <si>
    <t>Anti-helmínticos</t>
  </si>
  <si>
    <t>Gel intestinal</t>
  </si>
  <si>
    <t>Anti-hemorrágicos</t>
  </si>
  <si>
    <t>Gel nasal</t>
  </si>
  <si>
    <t>Anti-hemorroidários</t>
  </si>
  <si>
    <t>Gel oftálmico</t>
  </si>
  <si>
    <t>Anti-hipertensores</t>
  </si>
  <si>
    <t>Gel oral</t>
  </si>
  <si>
    <t>Anti-histamínicos</t>
  </si>
  <si>
    <t>Gel periodontal</t>
  </si>
  <si>
    <t>Anti-histamínicos H 1 não sedativos</t>
  </si>
  <si>
    <t>Gel rectal</t>
  </si>
  <si>
    <t>Anti-histamínicos H 1 sedativos</t>
  </si>
  <si>
    <t>Gel uretral</t>
  </si>
  <si>
    <t>Anti-histamínicos H 1 sedativos; Ansiolíticos, sedativos e hipnóticos</t>
  </si>
  <si>
    <t>Gel vaginal</t>
  </si>
  <si>
    <t>Anti-hormonas</t>
  </si>
  <si>
    <t>Gerador de radionuclidos</t>
  </si>
  <si>
    <t>Glóbulos</t>
  </si>
  <si>
    <t>Anti-infecciosos</t>
  </si>
  <si>
    <t>Goma para mascar medicamentosa</t>
  </si>
  <si>
    <t>Anti-infecciosos e anti-sépticos urinários</t>
  </si>
  <si>
    <t>Gotas auriculares ou colírio, solução</t>
  </si>
  <si>
    <t>Anti-inflamatórios intestinais</t>
  </si>
  <si>
    <t>Gotas auriculares, solução</t>
  </si>
  <si>
    <t>Anti-inflamatórios intestinais; Modificadores da evolução da doença reumatismal</t>
  </si>
  <si>
    <t>Gotas auriculares, suspensão</t>
  </si>
  <si>
    <t>Anti-inflamatórios não esteróides</t>
  </si>
  <si>
    <t>Gotas nasais, solução</t>
  </si>
  <si>
    <t>Anti-inflamatórios não esteróides para uso tópico</t>
  </si>
  <si>
    <t>Gotas orais, solução</t>
  </si>
  <si>
    <t>Antilepróticos</t>
  </si>
  <si>
    <t>Gotas orais, suspensão</t>
  </si>
  <si>
    <t>Antimaláricos</t>
  </si>
  <si>
    <t>Granulado</t>
  </si>
  <si>
    <t>Antimetabolitos</t>
  </si>
  <si>
    <t>Granulado de libertação modificada</t>
  </si>
  <si>
    <t>Antimetabolitos; Imunomoduladores</t>
  </si>
  <si>
    <t>Granulado de libertação prolongada</t>
  </si>
  <si>
    <t>Antimetabolitos; Modificadores da evolução da doença reumatismal</t>
  </si>
  <si>
    <t>Granulado de libertação prolongada para suspensão oral</t>
  </si>
  <si>
    <t>Antimiasténicos</t>
  </si>
  <si>
    <t>Granulado efervescente</t>
  </si>
  <si>
    <t>Antiparasitários</t>
  </si>
  <si>
    <t>Granulado gastrorresistente</t>
  </si>
  <si>
    <t>Antiparkinsónicos</t>
  </si>
  <si>
    <t>Granulado gastrorresistente para suspensão oral</t>
  </si>
  <si>
    <t>Antipsicóticos</t>
  </si>
  <si>
    <t>Granulado para solução oral</t>
  </si>
  <si>
    <t>Anti-retrovirais</t>
  </si>
  <si>
    <t>Granulado para solução oral ou rectal</t>
  </si>
  <si>
    <t>Anti-sépticos e desinfectantes</t>
  </si>
  <si>
    <t>Granulado para suspensão oral</t>
  </si>
  <si>
    <t>Anti-sépticos e desinfectantes; Outros medicamentos tópicos vaginais</t>
  </si>
  <si>
    <t>Implante</t>
  </si>
  <si>
    <t>Antituberculosos</t>
  </si>
  <si>
    <t>Implante em cadeia</t>
  </si>
  <si>
    <t>Antitússicos</t>
  </si>
  <si>
    <t>Implante, pó para suspensão</t>
  </si>
  <si>
    <t>Antivíricos</t>
  </si>
  <si>
    <t>Inserto dental</t>
  </si>
  <si>
    <t>Antivitamínicos K</t>
  </si>
  <si>
    <t>Inserto oftálmico</t>
  </si>
  <si>
    <t>Aparelho digestivo</t>
  </si>
  <si>
    <t>Lápis uretral</t>
  </si>
  <si>
    <t>Aparelho locomotor</t>
  </si>
  <si>
    <t>Liofilizado oral</t>
  </si>
  <si>
    <t>Aparelho respiratório</t>
  </si>
  <si>
    <t>Liofilizado para solução para perfusão</t>
  </si>
  <si>
    <t>Associação de sais para re-hidratação oral</t>
  </si>
  <si>
    <t>Líquido cutâneo</t>
  </si>
  <si>
    <t>Associações de antibacterianos, antifúngicos e corticosteróides</t>
  </si>
  <si>
    <t>Líquido para inalação por vaporização</t>
  </si>
  <si>
    <t>Associações de diuréticos</t>
  </si>
  <si>
    <t>Líquido para irrigação vesical</t>
  </si>
  <si>
    <t>Associações de penicilinas com inibidores das lactamases beta</t>
  </si>
  <si>
    <t>Óvulo</t>
  </si>
  <si>
    <t>Associações de vitaminas</t>
  </si>
  <si>
    <t>Pasta bucal</t>
  </si>
  <si>
    <t>Associações de vitaminas com sais minerais</t>
  </si>
  <si>
    <t>Pasta cutânea</t>
  </si>
  <si>
    <t>Associações de vitaminas com sais minerais; Outros</t>
  </si>
  <si>
    <t>Pasta dentífrica</t>
  </si>
  <si>
    <t>Associações de vitaminas com sais minerais; Vitaminas D</t>
  </si>
  <si>
    <t>Pasta oral</t>
  </si>
  <si>
    <t>Associações e medicamentos descongestionantes</t>
  </si>
  <si>
    <t>Pastilha</t>
  </si>
  <si>
    <t>Associações e medicamentos descongestionantes; De aplicação tópica</t>
  </si>
  <si>
    <t>Pastilha mole</t>
  </si>
  <si>
    <t>Benzilpenicilinas e fenoximetilpenicilina</t>
  </si>
  <si>
    <t>Película orodispersível</t>
  </si>
  <si>
    <t>Bifosfonatos</t>
  </si>
  <si>
    <t>Penso impregnado</t>
  </si>
  <si>
    <t>Bloqueadores adrenérgicos beta (Classe II)</t>
  </si>
  <si>
    <t>Pó cutâneo</t>
  </si>
  <si>
    <t>Bloqueadores alfa</t>
  </si>
  <si>
    <t>Pó e solução para solução injectável</t>
  </si>
  <si>
    <t>Bloqueadores alfa; Medicamentos usados na retenção urinária</t>
  </si>
  <si>
    <t>Pó e solvente para cola para tecidos</t>
  </si>
  <si>
    <t>Bloqueadores beta</t>
  </si>
  <si>
    <t>Pó e solvente para concentrado para solução para perfusão</t>
  </si>
  <si>
    <t>Bloqueadores beta e alfa</t>
  </si>
  <si>
    <t>Pó e solvente para solução injectável</t>
  </si>
  <si>
    <t>Bloqueadores da entrada do cálcio</t>
  </si>
  <si>
    <t>Pó e solvente para solução injectável em seringa pré-cheia</t>
  </si>
  <si>
    <t>Bloqueadores da entrada do cálcio (Classe IV); Bloqueadores da entrada do cálcio</t>
  </si>
  <si>
    <t>Pó e solvente para solução injectável ou para perfusão</t>
  </si>
  <si>
    <t>Bloqueadores da entrada do cálcio (Classe IV); Bloqueadores da entrada do cálcio; Antianginosos</t>
  </si>
  <si>
    <t>Pó e solvente para solução oral</t>
  </si>
  <si>
    <t>Bloqueadores da entrada do cálcio (Classe IV); Inibidores da enzima de conversão da angiotensina; Bloqueadores da entrada do cálcio</t>
  </si>
  <si>
    <t>Pó e solvente para solução para inalação por nebulização</t>
  </si>
  <si>
    <t>Bloqueadores da entrada do cálcio; Antianginosos</t>
  </si>
  <si>
    <t>Pó e solvente para solução para perfusão</t>
  </si>
  <si>
    <t>Bloqueadores da entrada do cálcio; Antidislipidémicos</t>
  </si>
  <si>
    <t>Pó e solvente para solução para uso intravesical</t>
  </si>
  <si>
    <t>Cálcio</t>
  </si>
  <si>
    <t>Pó e suspensão para suspensão injectável</t>
  </si>
  <si>
    <t>Pó e veículo para dispersão injectável</t>
  </si>
  <si>
    <t>Cálcio; Cálcio</t>
  </si>
  <si>
    <t>Pó e veículo para suspensão injectável</t>
  </si>
  <si>
    <t>Cálcio; Magnésio</t>
  </si>
  <si>
    <t>Pó e veículo para suspensão injectável de libertação prolongada</t>
  </si>
  <si>
    <t>Cálcio; Vitaminas D</t>
  </si>
  <si>
    <t>Pó e veículo para suspensão oral</t>
  </si>
  <si>
    <t>Calcitonina</t>
  </si>
  <si>
    <t>Pó e veículo para suspensão para uso intravesical</t>
  </si>
  <si>
    <t>Carbapenemes</t>
  </si>
  <si>
    <t>Pó efervescente</t>
  </si>
  <si>
    <t>Cefalosporinas de 1ª. Geração</t>
  </si>
  <si>
    <t>Pó liofilizado para reconstituição</t>
  </si>
  <si>
    <t>Cefalosporinas de 2ª. Geração</t>
  </si>
  <si>
    <t>Pó oral</t>
  </si>
  <si>
    <t>Cefalosporinas de 3ª. Geração</t>
  </si>
  <si>
    <t>Pó para concentrado para solução injectável ou para perfusão</t>
  </si>
  <si>
    <t>Cefalosporinas de 4ª. Geração</t>
  </si>
  <si>
    <t>Pó para concentrado para solução para perfusão</t>
  </si>
  <si>
    <t>Citotóxicos que interferem com a tubulina</t>
  </si>
  <si>
    <t>Pó para inalação</t>
  </si>
  <si>
    <t>Citotóxicos que se intercalam no ADN</t>
  </si>
  <si>
    <t>Pó para inalação em recipiente unidose</t>
  </si>
  <si>
    <t>Citotóxicos relacionados com alquilantes</t>
  </si>
  <si>
    <t>Pó para inalação, cápsula</t>
  </si>
  <si>
    <t>Classe Ic (tipo flecainida )</t>
  </si>
  <si>
    <t>Pó para líquido para irrigação vesical</t>
  </si>
  <si>
    <t>Cloranfenicol e tetraciclinas</t>
  </si>
  <si>
    <t>Pó para pulverização cutânea</t>
  </si>
  <si>
    <t>Coleréticos e colagogos</t>
  </si>
  <si>
    <t>Pó para solução injectável</t>
  </si>
  <si>
    <t>Compostos de ferro</t>
  </si>
  <si>
    <t>Pó para solução injectável ou para perfusão</t>
  </si>
  <si>
    <t>Compostos não acídicos</t>
  </si>
  <si>
    <t>Pó para solução injectável ou para solução para inalação por nebulização</t>
  </si>
  <si>
    <t>Corticosteróides</t>
  </si>
  <si>
    <t>Pó para solução oral</t>
  </si>
  <si>
    <t>Corticosteróides de aplicação tópica</t>
  </si>
  <si>
    <t>Pó para solução ou para suspensão injectável</t>
  </si>
  <si>
    <t>Corticosteróides; Glucocorticóides</t>
  </si>
  <si>
    <t>Pó para solução para perfusão</t>
  </si>
  <si>
    <t>De acção curta</t>
  </si>
  <si>
    <t>Pó para solução vaginal</t>
  </si>
  <si>
    <t>De acção intermédia</t>
  </si>
  <si>
    <t>Pó para suspensão injectável</t>
  </si>
  <si>
    <t>De acção prolongada</t>
  </si>
  <si>
    <t>Pó para suspensão injectável + Suspensão injectável</t>
  </si>
  <si>
    <t>De acção sistémica</t>
  </si>
  <si>
    <t>Pó para suspensão oral</t>
  </si>
  <si>
    <t>Pó para suspensão oral ou rectal</t>
  </si>
  <si>
    <t>Pó para suspensão para implantação</t>
  </si>
  <si>
    <t>De acção sistémica; Anticoncepcionais</t>
  </si>
  <si>
    <t>Pó para suspensão para perfusão</t>
  </si>
  <si>
    <t>De aplicação tópica</t>
  </si>
  <si>
    <t>Pó periodontal</t>
  </si>
  <si>
    <t>Derivados do ácido acético</t>
  </si>
  <si>
    <t>Pomada</t>
  </si>
  <si>
    <t>Derivados do ácido antranílico</t>
  </si>
  <si>
    <t>Pomada nasal</t>
  </si>
  <si>
    <t>Derivados do ácido propiónico</t>
  </si>
  <si>
    <t>Pomada oftálmica</t>
  </si>
  <si>
    <t>Derivados do indol e do indeno</t>
  </si>
  <si>
    <t>Pomada rectal</t>
  </si>
  <si>
    <t>Derivados sulfanilamídicos</t>
  </si>
  <si>
    <t>Precursor radiofarmacêutico</t>
  </si>
  <si>
    <t>Descongestionantes</t>
  </si>
  <si>
    <t>Preparação para pulverização sublingual</t>
  </si>
  <si>
    <t>Digitálicos</t>
  </si>
  <si>
    <t>Sistema de libertação vaginal</t>
  </si>
  <si>
    <t>Diuréticos da ansa</t>
  </si>
  <si>
    <t>Sistema transdérmico</t>
  </si>
  <si>
    <t>Diuréticos osmóticos</t>
  </si>
  <si>
    <t>Solução bucal</t>
  </si>
  <si>
    <t>Diuréticos poupadores de potássio</t>
  </si>
  <si>
    <t>Solução cutânea</t>
  </si>
  <si>
    <t>Dopaminomiméticos</t>
  </si>
  <si>
    <t>Solução dental</t>
  </si>
  <si>
    <t>Dopaminomiméticos; Antagonistas hipofisários</t>
  </si>
  <si>
    <t>Solução gastroentérica</t>
  </si>
  <si>
    <t>Emolientes</t>
  </si>
  <si>
    <t>Solução gengival</t>
  </si>
  <si>
    <t>Enzimas anti-inflamatórias</t>
  </si>
  <si>
    <t>Solução injectável</t>
  </si>
  <si>
    <t>Estimulantes da ovulação e gonadotropinas</t>
  </si>
  <si>
    <t>Solução injectável em caneta pré-cheia</t>
  </si>
  <si>
    <t>Estimulantes inespecíficos do Sistema Nervoso Central</t>
  </si>
  <si>
    <t>Solução injectável em seringa pré-cheia</t>
  </si>
  <si>
    <t>Estrogénios e progestagénios</t>
  </si>
  <si>
    <t>Solução injectável ou concentrado para solução para perfusão</t>
  </si>
  <si>
    <t>Solução injectável ou para perfusão</t>
  </si>
  <si>
    <t>Expectorantes</t>
  </si>
  <si>
    <t>Solução oral</t>
  </si>
  <si>
    <t>Factores estimulantes da hematopoiese</t>
  </si>
  <si>
    <t>Solução oral + Pó para solução oral</t>
  </si>
  <si>
    <t>Fámacos profiláticos usados na rinite alérgica</t>
  </si>
  <si>
    <t>Solução para conservação de órgãos</t>
  </si>
  <si>
    <t>Fámacos profiláticos usados na rinite alérgica; Antiasmáticos de acção profiláctica</t>
  </si>
  <si>
    <t>Solução para diálise peritoneal</t>
  </si>
  <si>
    <t>Fibrinolíticos (ou trombolíticos)</t>
  </si>
  <si>
    <t>Solução para dispersão injectável ou para perfusão</t>
  </si>
  <si>
    <t>Fixadores de Fósforo</t>
  </si>
  <si>
    <t>Solução para gargarejar</t>
  </si>
  <si>
    <t>Flúor</t>
  </si>
  <si>
    <t>Solução para hemodiálise</t>
  </si>
  <si>
    <t>Fósforo</t>
  </si>
  <si>
    <t>Solução para hemodiálise ou hemofiltração</t>
  </si>
  <si>
    <t>Gases medicinais</t>
  </si>
  <si>
    <t>Solução para hemodiálise, hemodiafiltração e hemofiltração</t>
  </si>
  <si>
    <t>Glucagom</t>
  </si>
  <si>
    <t>Solução para hemofiltração</t>
  </si>
  <si>
    <t>Glúcidos</t>
  </si>
  <si>
    <t>Solução para inalação por nebulização</t>
  </si>
  <si>
    <t>Glucocorticóides</t>
  </si>
  <si>
    <t>Solução para inalação por vaporização</t>
  </si>
  <si>
    <t>Glucose</t>
  </si>
  <si>
    <t>Solução para lavagem da boca</t>
  </si>
  <si>
    <t>Hemostáticos</t>
  </si>
  <si>
    <t>Solução para lavagem oftálmica</t>
  </si>
  <si>
    <t>Heparinas</t>
  </si>
  <si>
    <t>Solução para modificação de fracção sanguínea</t>
  </si>
  <si>
    <t>Hormonas hipotalâmicas e hipofisárias, seus análogos e antagonistas</t>
  </si>
  <si>
    <t>Solução para nebulização</t>
  </si>
  <si>
    <t>Imunoglobulinas</t>
  </si>
  <si>
    <t>Solução para perfusão</t>
  </si>
  <si>
    <t>Imunomoduladores</t>
  </si>
  <si>
    <t>Solução para perfusão e para solução oral</t>
  </si>
  <si>
    <t>Imunomoduladores de uso tópico</t>
  </si>
  <si>
    <t>Solução para pulverização bucal</t>
  </si>
  <si>
    <t>Imunomoduladores; Modificadores da evolução da doença reumatismal</t>
  </si>
  <si>
    <t>Solução para pulverização bucal ou nasal</t>
  </si>
  <si>
    <t>Inibidores da aromatase</t>
  </si>
  <si>
    <t>Solução para pulverização cutânea</t>
  </si>
  <si>
    <t>Inibidores da bomba de protões</t>
  </si>
  <si>
    <t>Solução para pulverização nasal</t>
  </si>
  <si>
    <t>Inibidores da bomba de protões; Derivados do ácido propiónico</t>
  </si>
  <si>
    <t>Solução para teste cutâneo em picada</t>
  </si>
  <si>
    <t>Inibidores da enzima de conversão da angiotensina</t>
  </si>
  <si>
    <t>Solução rectal</t>
  </si>
  <si>
    <t>Inibidores da enzima de conversão da angiotensina; Bloqueadores da entrada do cálcio</t>
  </si>
  <si>
    <t>Solução vaginal</t>
  </si>
  <si>
    <t>Inibidores da protease</t>
  </si>
  <si>
    <t>Soluções para cola para tecidos</t>
  </si>
  <si>
    <t>Inibidores da topoisomerase I</t>
  </si>
  <si>
    <t>Solvente/Veículo para uso parentérico</t>
  </si>
  <si>
    <t>Inibidores da topoisomerase II</t>
  </si>
  <si>
    <t>Supositório</t>
  </si>
  <si>
    <t>Inibidores das tirosinacinases</t>
  </si>
  <si>
    <t>Suspensão cutânea</t>
  </si>
  <si>
    <t>Inibidores enzimáticos</t>
  </si>
  <si>
    <t>Suspensão dental</t>
  </si>
  <si>
    <t>Inibidores selectivos da Cox 2</t>
  </si>
  <si>
    <t>Suspensão e emulsão para emulsão injectável</t>
  </si>
  <si>
    <t>Insulinas, antidiabéticos orais e glucagom</t>
  </si>
  <si>
    <t>Suspensão injectável</t>
  </si>
  <si>
    <t>Isoxazolilpenicilinas</t>
  </si>
  <si>
    <t>Suspensão injectável de libertação prolongada</t>
  </si>
  <si>
    <t>Laxantes de contacto</t>
  </si>
  <si>
    <t>Suspensão injectável em seringa pré-cheia</t>
  </si>
  <si>
    <t>Laxantes e catárticos</t>
  </si>
  <si>
    <t>Suspensão oral</t>
  </si>
  <si>
    <t>Laxantes expansores do volume fecal</t>
  </si>
  <si>
    <t>Suspensão para implantação</t>
  </si>
  <si>
    <t>Laxantes osmóticos</t>
  </si>
  <si>
    <t>Suspensão para inalação por nebulização</t>
  </si>
  <si>
    <t>Lípidos</t>
  </si>
  <si>
    <t>Suspensão para instilação endotraqueobrônquica</t>
  </si>
  <si>
    <t>Lisados bacterianos</t>
  </si>
  <si>
    <t>Suspensão para pulverização nasal</t>
  </si>
  <si>
    <t>Lítio</t>
  </si>
  <si>
    <t>Suspensão pressurizada para inalação</t>
  </si>
  <si>
    <t>Lobo anterior da hipófise</t>
  </si>
  <si>
    <t>Suspensão rectal</t>
  </si>
  <si>
    <t>Lobo posterior da hipófise</t>
  </si>
  <si>
    <t>Verniz para as unhas medicamentoso</t>
  </si>
  <si>
    <t>Macrólidos</t>
  </si>
  <si>
    <t>Xarope</t>
  </si>
  <si>
    <t>Magnésio</t>
  </si>
  <si>
    <t>Magnésio; Potássio</t>
  </si>
  <si>
    <t>Medicamentos antineoplásicos e imunomoduladores</t>
  </si>
  <si>
    <t>Medicamentos com acção específica nas perturbações do ciclo sono-vigília</t>
  </si>
  <si>
    <t>Medicamentos para tratamento da artrose</t>
  </si>
  <si>
    <t>Medicamentos para tratamento da dependência de drogas</t>
  </si>
  <si>
    <t>Medicamentos para tratamento da litíase biliar</t>
  </si>
  <si>
    <t>Medicamentos para tratamento das anemias hemolíticas e hipoplásticas; Androgéneos e anabolizantes</t>
  </si>
  <si>
    <t>Medicamentos para tratamento das anemias megaloblásticas</t>
  </si>
  <si>
    <t>Medicamentos para uso intra-ocular</t>
  </si>
  <si>
    <t>Medicamentos que actuam na boca e orofaringe</t>
  </si>
  <si>
    <t>Medicamentos que actuam no fígado e vias biliares</t>
  </si>
  <si>
    <t>Medicamentos que actuam no osso e no metabolismo do cálcio</t>
  </si>
  <si>
    <t>Medicamentos que actuam no útero</t>
  </si>
  <si>
    <t>Medicamentos usados na disfunção eréctil</t>
  </si>
  <si>
    <t>Medicamentos usados na enxaqueca</t>
  </si>
  <si>
    <t>Medicamentos usados na incontinência urinária</t>
  </si>
  <si>
    <t>Medicamentos usados na retenção urinária</t>
  </si>
  <si>
    <t>Medicamentos usados nas perturbações da micção</t>
  </si>
  <si>
    <t>Medicamentos usados no tratamento de intoxicações</t>
  </si>
  <si>
    <t>Medicamentos usados no tratamento de intoxicações; Medicamentos para tratamento das anemias megaloblásticas</t>
  </si>
  <si>
    <t>Medicamentos usados no tratamento de intoxicações; Meios de diagnóstico não radiológico</t>
  </si>
  <si>
    <t>Medicamentos usados no tratamento de intoxicações; Outros antiarrítmicos</t>
  </si>
  <si>
    <t>Medicamentos usados para diagnóstico</t>
  </si>
  <si>
    <t>Medicamentos usados para o tratamento da gota</t>
  </si>
  <si>
    <t>Medicamentos utilizados no tratamento sintomático da doença do neurónio motor</t>
  </si>
  <si>
    <t>Medicamentos utilizados no tratamento sintomático das alterações das funções cognitivas</t>
  </si>
  <si>
    <t>Medicamentos utilizados no tratamento sintomático das alterações das funções cognitivas; Outros vasodilatadores</t>
  </si>
  <si>
    <t>Meios de contraste para imagem por ressonância magnética</t>
  </si>
  <si>
    <t>Meios de contraste para ultra-sonografia</t>
  </si>
  <si>
    <t>Meios de diagnóstico não radiológico</t>
  </si>
  <si>
    <t>Midriáticos e cicloplégicos</t>
  </si>
  <si>
    <t>Misturas de macronutrientes</t>
  </si>
  <si>
    <t>Misturas de macronutrientes e micronutrientes</t>
  </si>
  <si>
    <t>Modificadores da evolução da doença reumatismal</t>
  </si>
  <si>
    <t>Modificadores da motilidade gástrica ou procinéticos</t>
  </si>
  <si>
    <t>Modificadores da motilidade gastrointestinal</t>
  </si>
  <si>
    <t>Modulares</t>
  </si>
  <si>
    <t>Monobactamos</t>
  </si>
  <si>
    <t>Não selectivos cardíacos</t>
  </si>
  <si>
    <t>Nutrição</t>
  </si>
  <si>
    <t>Obstipantes</t>
  </si>
  <si>
    <t>Obstipantes; Antiflatulentos</t>
  </si>
  <si>
    <t>Ocitócicos</t>
  </si>
  <si>
    <t>Ocitócicos; Lobo posterior da hipófise</t>
  </si>
  <si>
    <t>Outros</t>
  </si>
  <si>
    <t>Outros antiarrítmicos</t>
  </si>
  <si>
    <t>Outros antibacterianos</t>
  </si>
  <si>
    <t>Outros antibacterianos; Outros antiparasitários</t>
  </si>
  <si>
    <t>Outros anticoagulantes</t>
  </si>
  <si>
    <t>Outros anti-inflamatórios, descongestionantes e antialérgicos</t>
  </si>
  <si>
    <t>Outros antiparasitários</t>
  </si>
  <si>
    <t>Outros antivíricos</t>
  </si>
  <si>
    <t>Outros cardiotónicos</t>
  </si>
  <si>
    <t>Outros citotóxicos</t>
  </si>
  <si>
    <t>Outros medicamentos</t>
  </si>
  <si>
    <t>Outros medicamentos tópicos vaginais</t>
  </si>
  <si>
    <t>Outros medicamentos usados em Dermatologia</t>
  </si>
  <si>
    <t>Outros medicamentos usados em disfunções geniturinárias</t>
  </si>
  <si>
    <t>Outros produtos</t>
  </si>
  <si>
    <t>Outros produtos usados em radiologia</t>
  </si>
  <si>
    <t>Outros vasodilatadores</t>
  </si>
  <si>
    <t>Oxicans</t>
  </si>
  <si>
    <t>Pós</t>
  </si>
  <si>
    <t>Potássio</t>
  </si>
  <si>
    <t>Preparações enzimáticas e produtos aparentados</t>
  </si>
  <si>
    <t>Preparações para verrugas, calos e condilomas</t>
  </si>
  <si>
    <t>Preparações radiofarmacêuticas (radiofármacos)</t>
  </si>
  <si>
    <t>Produtos baritados</t>
  </si>
  <si>
    <t>Produtos iodados</t>
  </si>
  <si>
    <t>Produtos iodados; Hormonas da tiróide e antitiroideus</t>
  </si>
  <si>
    <t>Produtos para alopécia androgénica</t>
  </si>
  <si>
    <t>Produtos para aplicação nasal</t>
  </si>
  <si>
    <t>Produtos para aplicação no ouvido</t>
  </si>
  <si>
    <t>Produtos para aplicação no ouvido; Antibacterianos; Corticosteróides</t>
  </si>
  <si>
    <t>Produtos para as unhas</t>
  </si>
  <si>
    <t>Progestagénios</t>
  </si>
  <si>
    <t>Prolongadores da repolarização (Classe III)</t>
  </si>
  <si>
    <t>Prostaglandinas</t>
  </si>
  <si>
    <t>Protectores da mucosa gástrica</t>
  </si>
  <si>
    <t>Quinolonas</t>
  </si>
  <si>
    <t>Radiofármacos de estrôncio</t>
  </si>
  <si>
    <t>Radiofármacos de gálio</t>
  </si>
  <si>
    <t>Radiofármacos de índio</t>
  </si>
  <si>
    <t>Radiofármacos de iodo</t>
  </si>
  <si>
    <t>Radiofármacos de iodo; Outros produtos</t>
  </si>
  <si>
    <t>Radiofármacos de samário</t>
  </si>
  <si>
    <t>Radiofármacos de tálio</t>
  </si>
  <si>
    <t>Radiofármacos de tecnécio</t>
  </si>
  <si>
    <t>Resinas permutadoras de catiões</t>
  </si>
  <si>
    <t>Rosácea</t>
  </si>
  <si>
    <t>Sais minerais</t>
  </si>
  <si>
    <t>Sangue</t>
  </si>
  <si>
    <t>Selectivos cardíacos</t>
  </si>
  <si>
    <t>Simpaticomiméticos</t>
  </si>
  <si>
    <t>Simpaticomiméticos; Agonistas adrenérgicos beta</t>
  </si>
  <si>
    <t>Simpaticomiméticos; Outros antiarrítmicos</t>
  </si>
  <si>
    <t>Sistema nervoso central</t>
  </si>
  <si>
    <t>Sódio</t>
  </si>
  <si>
    <t>Soluções hipertónicas</t>
  </si>
  <si>
    <t>Soluções isotónicas</t>
  </si>
  <si>
    <t>Soluções para conservação de órgãos</t>
  </si>
  <si>
    <t>Soluções para hemodiálise</t>
  </si>
  <si>
    <t>Soluções para hemodiálise; Soluções para hemofiltração</t>
  </si>
  <si>
    <t>Soluções para hemofiltração</t>
  </si>
  <si>
    <t>Substitutos do plasma e das fracções proteicas do plasma</t>
  </si>
  <si>
    <t>Substitutos do plasma e das fracções proteicas do plasma; Hemostáticos</t>
  </si>
  <si>
    <t>Sulfonamidas e suas associações</t>
  </si>
  <si>
    <t>Suplementos minerais</t>
  </si>
  <si>
    <t>Suplementos vitamínicos lipossolúveis</t>
  </si>
  <si>
    <t>Tensioactivos (surfactantes) pulmonares</t>
  </si>
  <si>
    <t>Tiazidas e análogos</t>
  </si>
  <si>
    <t>Tiazidas e análogos; Antagonistas dos receptores da angiotensina</t>
  </si>
  <si>
    <t>Tiazidas e análogos; Antagonistas dos receptores da angiotensina; Bloqueadores da entrada do cálcio</t>
  </si>
  <si>
    <t>Tiazidas e análogos; Inibidores da enzima de conversão da angiotensina</t>
  </si>
  <si>
    <t>Tratamento de substituição</t>
  </si>
  <si>
    <t>Vacinas (simples e conjugadas)</t>
  </si>
  <si>
    <t>Vasodilatadores</t>
  </si>
  <si>
    <t>Venotrópicos</t>
  </si>
  <si>
    <t>Vitaminas</t>
  </si>
  <si>
    <t>Vitaminas D</t>
  </si>
  <si>
    <t>Vitaminas hidrossolúveis</t>
  </si>
  <si>
    <t>Vitaminas hidrossolúveis; Medicamentos para tratamento das anemias hemolíticas e hipoplásticas</t>
  </si>
  <si>
    <t>Vitaminas hidrossolúveis; Medicamentos para tratamento das anemias megaloblásticas</t>
  </si>
  <si>
    <t>Vitaminas hidrossolúveis; Venotrópicos</t>
  </si>
  <si>
    <t>Vitaminas lipossolúveis</t>
  </si>
  <si>
    <t>Vitaminas lipossolúveis; Vitaminas D</t>
  </si>
  <si>
    <t>Xantinas</t>
  </si>
  <si>
    <t>APROVAÇÃO DE PREÇOS DE MEDICAMENTO NÃO GENÉRICO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</si>
</sst>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quot;€&quot;"/>
    <numFmt numFmtId="165" formatCode="#,##0.000"/>
    <numFmt numFmtId="166" formatCode="_-* #,##0.00\ _€_-;\-* #,##0.00\ _€_-;_-* &quot;-&quot;??\ _€_-;_-@_-"/>
    <numFmt numFmtId="167" formatCode="#,##0.00_ ;\-#,##0.00\ "/>
    <numFmt numFmtId="168" formatCode="0.0000"/>
    <numFmt numFmtId="169" formatCode="0.000"/>
    <numFmt numFmtId="170" formatCode="00"/>
  </numFmts>
  <fonts count="36">
    <font>
      <sz val="10"/>
      <name val="Arial"/>
      <family val="2"/>
    </font>
    <font>
      <sz val="11"/>
      <color theme="1"/>
      <name val="Calibri"/>
      <family val="2"/>
      <scheme val="minor"/>
    </font>
    <font>
      <sz val="10"/>
      <name val="Arial"/>
      <family val="2"/>
    </font>
    <font>
      <sz val="12"/>
      <name val="Arial"/>
      <family val="2"/>
    </font>
    <font>
      <sz val="12"/>
      <color theme="0"/>
      <name val="Arial"/>
      <family val="2"/>
    </font>
    <font>
      <b/>
      <sz val="18"/>
      <name val="Arial"/>
      <family val="2"/>
    </font>
    <font>
      <sz val="16"/>
      <name val="Arial"/>
      <family val="2"/>
    </font>
    <font>
      <b/>
      <sz val="16"/>
      <name val="Arial"/>
      <family val="2"/>
    </font>
    <font>
      <b/>
      <sz val="17"/>
      <name val="Arial"/>
      <family val="2"/>
    </font>
    <font>
      <sz val="10"/>
      <color theme="0"/>
      <name val="Arial"/>
      <family val="2"/>
    </font>
    <font>
      <b/>
      <sz val="12"/>
      <name val="Arial"/>
      <family val="2"/>
    </font>
    <font>
      <b/>
      <sz val="14"/>
      <color theme="0"/>
      <name val="Arial"/>
      <family val="2"/>
    </font>
    <font>
      <b/>
      <sz val="10"/>
      <color theme="0"/>
      <name val="Arial"/>
      <family val="2"/>
    </font>
    <font>
      <sz val="14"/>
      <color theme="0"/>
      <name val="Arial"/>
      <family val="2"/>
    </font>
    <font>
      <sz val="15"/>
      <name val="Arial"/>
      <family val="2"/>
    </font>
    <font>
      <b/>
      <sz val="12"/>
      <color theme="0"/>
      <name val="Arial"/>
      <family val="2"/>
    </font>
    <font>
      <b/>
      <vertAlign val="subscript"/>
      <sz val="16"/>
      <name val="Arial"/>
      <family val="2"/>
    </font>
    <font>
      <sz val="12"/>
      <color indexed="9"/>
      <name val="Arial"/>
      <family val="2"/>
    </font>
    <font>
      <b/>
      <sz val="14"/>
      <name val="Arial"/>
      <family val="2"/>
    </font>
    <font>
      <b/>
      <vertAlign val="subscript"/>
      <sz val="18"/>
      <name val="Arial"/>
      <family val="2"/>
    </font>
    <font>
      <sz val="12"/>
      <color rgb="FFFF0000"/>
      <name val="Arial"/>
      <family val="2"/>
    </font>
    <font>
      <b/>
      <sz val="15"/>
      <name val="Arial"/>
      <family val="2"/>
    </font>
    <font>
      <sz val="9"/>
      <name val="Arial"/>
      <family val="2"/>
    </font>
    <font>
      <sz val="11"/>
      <name val="Arial"/>
      <family val="2"/>
    </font>
    <font>
      <b/>
      <sz val="16"/>
      <color theme="0"/>
      <name val="Arial"/>
      <family val="2"/>
    </font>
    <font>
      <sz val="6"/>
      <name val="Arial"/>
      <family val="2"/>
    </font>
    <font>
      <b/>
      <sz val="12"/>
      <color theme="0"/>
      <name val="Geneva"/>
    </font>
    <font>
      <b/>
      <sz val="12"/>
      <color rgb="FFFF0000"/>
      <name val="Arial"/>
      <family val="2"/>
    </font>
    <font>
      <b/>
      <sz val="12"/>
      <color indexed="9"/>
      <name val="Arial"/>
      <family val="2"/>
    </font>
    <font>
      <b/>
      <sz val="26"/>
      <color indexed="9"/>
      <name val="Arial"/>
      <family val="2"/>
    </font>
    <font>
      <b/>
      <sz val="26"/>
      <color theme="0"/>
      <name val="Arial"/>
      <family val="2"/>
    </font>
    <font>
      <b/>
      <sz val="26"/>
      <color rgb="FFFF0000"/>
      <name val="Arial"/>
      <family val="2"/>
    </font>
    <font>
      <sz val="26"/>
      <color indexed="9"/>
      <name val="Arial"/>
      <family val="2"/>
    </font>
    <font>
      <sz val="26"/>
      <color theme="0"/>
      <name val="Arial"/>
      <family val="2"/>
    </font>
    <font>
      <sz val="26"/>
      <color rgb="FFFF0000"/>
      <name val="Arial"/>
      <family val="2"/>
    </font>
    <font>
      <b/>
      <sz val="14"/>
      <color indexed="81"/>
      <name val="Tahoma"/>
      <family val="2"/>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top/>
      <bottom style="medium">
        <color indexed="64"/>
      </bottom>
      <diagonal/>
    </border>
    <border>
      <left style="medium">
        <color indexed="64"/>
      </left>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diagonal/>
    </border>
    <border>
      <left/>
      <right/>
      <top style="dotted">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tted">
        <color indexed="64"/>
      </right>
      <top style="dotted">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dotted">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medium">
        <color indexed="64"/>
      </right>
      <top style="dotted">
        <color indexed="64"/>
      </top>
      <bottom style="medium">
        <color indexed="64"/>
      </bottom>
      <diagonal/>
    </border>
  </borders>
  <cellStyleXfs count="3">
    <xf numFmtId="0" fontId="0" fillId="0" borderId="0">
      <alignment vertical="top"/>
    </xf>
    <xf numFmtId="166" fontId="2" fillId="0" borderId="0" applyFont="0" applyFill="0" applyBorder="0" applyAlignment="0" applyProtection="0"/>
    <xf numFmtId="0" fontId="1" fillId="0" borderId="0"/>
  </cellStyleXfs>
  <cellXfs count="266">
    <xf numFmtId="0" fontId="0" fillId="0" borderId="0" xfId="0">
      <alignment vertical="top"/>
    </xf>
    <xf numFmtId="0" fontId="3" fillId="0" borderId="0" xfId="0" applyFont="1" applyAlignment="1"/>
    <xf numFmtId="0" fontId="4" fillId="0" borderId="0" xfId="0" applyFont="1" applyAlignment="1"/>
    <xf numFmtId="0" fontId="5" fillId="0" borderId="0" xfId="0" applyFont="1" applyAlignment="1">
      <alignment horizontal="center" vertical="center" wrapText="1"/>
    </xf>
    <xf numFmtId="0" fontId="5" fillId="0" borderId="1" xfId="0" applyFont="1" applyBorder="1" applyAlignment="1">
      <alignment vertical="center" wrapText="1"/>
    </xf>
    <xf numFmtId="0" fontId="6" fillId="0" borderId="0" xfId="0" applyFont="1" applyAlignment="1" applyProtection="1">
      <alignment horizontal="left" vertical="center" wrapText="1"/>
      <protection locked="0"/>
    </xf>
    <xf numFmtId="0" fontId="5" fillId="0" borderId="0" xfId="0" applyFont="1" applyAlignment="1"/>
    <xf numFmtId="0" fontId="7" fillId="0" borderId="0" xfId="0" applyFont="1" applyAlignment="1"/>
    <xf numFmtId="0" fontId="6" fillId="0" borderId="0" xfId="0" applyFont="1" applyAlignment="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9" fillId="0" borderId="0" xfId="0" applyFont="1" applyAlignment="1"/>
    <xf numFmtId="0" fontId="6" fillId="0" borderId="0" xfId="0" applyFont="1" applyAlignment="1" applyProtection="1">
      <alignment horizontal="left"/>
      <protection locked="0"/>
    </xf>
    <xf numFmtId="0" fontId="6" fillId="0" borderId="10" xfId="0" applyFont="1" applyBorder="1" applyAlignment="1" applyProtection="1">
      <alignment vertical="center" wrapText="1"/>
      <protection locked="0"/>
    </xf>
    <xf numFmtId="0" fontId="3" fillId="0" borderId="13" xfId="0" applyFont="1" applyBorder="1" applyAlignment="1">
      <alignment horizontal="center"/>
    </xf>
    <xf numFmtId="0" fontId="3" fillId="0" borderId="0" xfId="0" applyFont="1" applyAlignment="1">
      <alignment horizontal="center"/>
    </xf>
    <xf numFmtId="0" fontId="10" fillId="0" borderId="0" xfId="0" applyFont="1" applyAlignment="1"/>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4" fillId="0" borderId="0" xfId="0" applyFont="1" applyAlignment="1">
      <alignment vertical="center"/>
    </xf>
    <xf numFmtId="0" fontId="8" fillId="0" borderId="17" xfId="0" applyFont="1" applyBorder="1" applyAlignment="1"/>
    <xf numFmtId="0" fontId="6" fillId="0" borderId="18" xfId="0" applyFont="1" applyBorder="1" applyAlignment="1" applyProtection="1">
      <alignment vertical="center" wrapText="1"/>
      <protection locked="0"/>
    </xf>
    <xf numFmtId="0" fontId="6" fillId="0" borderId="20" xfId="0" applyFont="1" applyBorder="1" applyAlignment="1" applyProtection="1">
      <alignment horizontal="right" vertical="center" wrapText="1"/>
      <protection locked="0"/>
    </xf>
    <xf numFmtId="0" fontId="6" fillId="0" borderId="21"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13" fillId="0" borderId="0" xfId="0" applyFont="1" applyAlignment="1">
      <alignment horizontal="center"/>
    </xf>
    <xf numFmtId="0" fontId="13" fillId="0" borderId="0" xfId="0" applyFont="1" applyAlignment="1"/>
    <xf numFmtId="0" fontId="8" fillId="0" borderId="8" xfId="0" applyFont="1" applyBorder="1" applyAlignment="1"/>
    <xf numFmtId="0" fontId="6" fillId="0" borderId="24" xfId="0" applyFont="1" applyBorder="1" applyAlignment="1" applyProtection="1">
      <alignment horizontal="right" vertical="center" wrapText="1"/>
      <protection locked="0"/>
    </xf>
    <xf numFmtId="0" fontId="6" fillId="0" borderId="25" xfId="0" applyFont="1" applyBorder="1" applyAlignment="1" applyProtection="1">
      <alignment horizontal="left" vertical="center" wrapText="1"/>
      <protection hidden="1"/>
    </xf>
    <xf numFmtId="164" fontId="11" fillId="2" borderId="27" xfId="0" applyNumberFormat="1" applyFont="1" applyFill="1" applyBorder="1" applyAlignment="1" applyProtection="1">
      <alignment horizontal="center" vertical="center" wrapText="1"/>
      <protection hidden="1"/>
    </xf>
    <xf numFmtId="0" fontId="8" fillId="0" borderId="28" xfId="0" applyFont="1" applyBorder="1" applyAlignment="1"/>
    <xf numFmtId="0" fontId="6" fillId="0" borderId="29" xfId="0" applyFont="1" applyBorder="1" applyAlignment="1" applyProtection="1">
      <alignment horizontal="right" vertical="center" wrapText="1"/>
      <protection locked="0"/>
    </xf>
    <xf numFmtId="0" fontId="15" fillId="0" borderId="30" xfId="0" applyFont="1" applyBorder="1" applyAlignment="1" applyProtection="1">
      <alignment horizontal="center" vertical="center" wrapText="1"/>
      <protection locked="0"/>
    </xf>
    <xf numFmtId="4" fontId="15" fillId="0" borderId="23" xfId="0" applyNumberFormat="1" applyFont="1" applyBorder="1" applyAlignment="1" applyProtection="1">
      <alignment horizontal="center" vertical="center"/>
      <protection locked="0"/>
    </xf>
    <xf numFmtId="0" fontId="15" fillId="0" borderId="0" xfId="0" applyFont="1" applyAlignment="1" applyProtection="1">
      <alignment horizontal="center" vertical="center" wrapText="1"/>
      <protection locked="0"/>
    </xf>
    <xf numFmtId="4" fontId="15" fillId="0" borderId="0" xfId="0" applyNumberFormat="1" applyFont="1" applyAlignment="1" applyProtection="1">
      <alignment horizontal="center" vertical="center"/>
      <protection locked="0"/>
    </xf>
    <xf numFmtId="0" fontId="7" fillId="0" borderId="13" xfId="0" applyFont="1" applyBorder="1" applyAlignment="1" applyProtection="1">
      <protection locked="0"/>
    </xf>
    <xf numFmtId="0" fontId="6" fillId="0" borderId="31" xfId="0" applyFont="1" applyBorder="1" applyAlignment="1" applyProtection="1">
      <alignment vertical="center" wrapText="1"/>
      <protection locked="0"/>
    </xf>
    <xf numFmtId="0" fontId="6" fillId="0" borderId="15" xfId="0" applyFont="1" applyBorder="1" applyAlignment="1" applyProtection="1">
      <alignment horizontal="right" vertical="center" wrapText="1"/>
      <protection locked="0"/>
    </xf>
    <xf numFmtId="0" fontId="6" fillId="0" borderId="14" xfId="0" applyFont="1" applyBorder="1" applyAlignment="1" applyProtection="1">
      <alignment horizontal="left" vertical="center" wrapText="1"/>
      <protection locked="0"/>
    </xf>
    <xf numFmtId="0" fontId="4" fillId="0" borderId="0" xfId="0" applyFont="1" applyAlignment="1" applyProtection="1">
      <protection hidden="1"/>
    </xf>
    <xf numFmtId="0" fontId="7" fillId="0" borderId="27" xfId="0" applyFont="1" applyBorder="1" applyAlignment="1">
      <alignment horizontal="center" vertical="center" wrapText="1"/>
    </xf>
    <xf numFmtId="0" fontId="15" fillId="0" borderId="0" xfId="0" applyFont="1" applyAlignment="1"/>
    <xf numFmtId="0" fontId="15" fillId="3" borderId="0" xfId="0" applyFont="1" applyFill="1" applyAlignment="1" applyProtection="1">
      <protection hidden="1"/>
    </xf>
    <xf numFmtId="165" fontId="6" fillId="0" borderId="34" xfId="0" applyNumberFormat="1" applyFont="1" applyBorder="1" applyAlignment="1" applyProtection="1">
      <alignment horizontal="center" vertical="center" wrapText="1"/>
      <protection hidden="1"/>
    </xf>
    <xf numFmtId="164" fontId="6" fillId="0" borderId="0" xfId="0" applyNumberFormat="1" applyFont="1" applyAlignment="1" applyProtection="1">
      <alignment horizontal="center" vertical="center" wrapText="1"/>
      <protection hidden="1"/>
    </xf>
    <xf numFmtId="0" fontId="15" fillId="0" borderId="0" xfId="0" applyFont="1" applyAlignment="1" applyProtection="1">
      <alignment horizontal="center"/>
      <protection hidden="1"/>
    </xf>
    <xf numFmtId="165" fontId="6" fillId="0" borderId="37" xfId="0" applyNumberFormat="1" applyFont="1" applyBorder="1" applyAlignment="1" applyProtection="1">
      <alignment horizontal="center" vertical="center" wrapText="1"/>
      <protection hidden="1"/>
    </xf>
    <xf numFmtId="165" fontId="6" fillId="0" borderId="38" xfId="0" applyNumberFormat="1" applyFont="1" applyBorder="1" applyAlignment="1" applyProtection="1">
      <alignment horizontal="center" vertical="center" wrapText="1"/>
      <protection hidden="1"/>
    </xf>
    <xf numFmtId="0" fontId="17" fillId="0" borderId="0" xfId="0" applyFont="1" applyAlignment="1"/>
    <xf numFmtId="0" fontId="6" fillId="0" borderId="13" xfId="0" applyFont="1" applyBorder="1" applyAlignment="1"/>
    <xf numFmtId="164" fontId="6" fillId="0" borderId="41" xfId="0" applyNumberFormat="1" applyFont="1" applyBorder="1" applyAlignment="1" applyProtection="1">
      <alignment horizontal="center" vertical="center" wrapText="1"/>
      <protection locked="0"/>
    </xf>
    <xf numFmtId="164" fontId="6" fillId="0" borderId="0" xfId="0" applyNumberFormat="1" applyFont="1" applyAlignment="1">
      <alignment horizontal="center" vertical="center" wrapText="1"/>
    </xf>
    <xf numFmtId="164" fontId="6" fillId="0" borderId="0" xfId="0" applyNumberFormat="1" applyFont="1" applyAlignment="1" applyProtection="1">
      <alignment horizontal="center" vertical="center" wrapText="1"/>
      <protection locked="0"/>
    </xf>
    <xf numFmtId="165" fontId="6" fillId="0" borderId="0" xfId="0" applyNumberFormat="1" applyFont="1" applyAlignment="1">
      <alignment horizontal="center" vertical="center" wrapText="1"/>
    </xf>
    <xf numFmtId="0" fontId="18" fillId="0" borderId="0" xfId="0" applyFont="1" applyAlignment="1"/>
    <xf numFmtId="164" fontId="18" fillId="0" borderId="0" xfId="0" applyNumberFormat="1" applyFont="1" applyAlignment="1">
      <alignment horizontal="center" vertical="center" wrapText="1"/>
    </xf>
    <xf numFmtId="0" fontId="20" fillId="0" borderId="0" xfId="0" applyFont="1" applyAlignment="1"/>
    <xf numFmtId="0" fontId="21" fillId="0" borderId="0" xfId="0" applyFont="1" applyAlignment="1">
      <alignment horizontal="center" vertical="center"/>
    </xf>
    <xf numFmtId="0" fontId="7"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168" fontId="7" fillId="0" borderId="0" xfId="0" applyNumberFormat="1" applyFont="1" applyAlignment="1">
      <alignment horizontal="center" vertical="center" wrapText="1"/>
    </xf>
    <xf numFmtId="49" fontId="7" fillId="0" borderId="50" xfId="0" applyNumberFormat="1" applyFont="1" applyBorder="1" applyAlignment="1">
      <alignment horizontal="center" vertical="center" wrapText="1"/>
    </xf>
    <xf numFmtId="164" fontId="9" fillId="0" borderId="0" xfId="0" applyNumberFormat="1" applyFont="1" applyAlignment="1"/>
    <xf numFmtId="0" fontId="6" fillId="0" borderId="53" xfId="0" applyFont="1" applyBorder="1" applyAlignment="1" applyProtection="1">
      <alignment horizontal="center" vertical="center" wrapText="1"/>
      <protection locked="0"/>
    </xf>
    <xf numFmtId="0" fontId="14" fillId="0" borderId="20" xfId="0" applyFont="1" applyBorder="1" applyAlignment="1" applyProtection="1">
      <alignment horizontal="right" vertical="center" wrapText="1"/>
      <protection locked="0"/>
    </xf>
    <xf numFmtId="0" fontId="14" fillId="0" borderId="0" xfId="0" applyFont="1" applyAlignment="1" applyProtection="1">
      <alignment horizontal="left" vertical="center" wrapText="1"/>
      <protection hidden="1"/>
    </xf>
    <xf numFmtId="0" fontId="14" fillId="0" borderId="20" xfId="0" applyFont="1" applyBorder="1" applyAlignment="1" applyProtection="1">
      <alignment horizontal="right" vertical="center" wrapText="1"/>
      <protection hidden="1"/>
    </xf>
    <xf numFmtId="0" fontId="6" fillId="0" borderId="40" xfId="0" applyFont="1" applyBorder="1" applyAlignment="1" applyProtection="1">
      <alignment horizontal="left" vertical="center" wrapText="1"/>
      <protection hidden="1"/>
    </xf>
    <xf numFmtId="169" fontId="6" fillId="0" borderId="40" xfId="0" applyNumberFormat="1" applyFont="1" applyBorder="1" applyAlignment="1" applyProtection="1">
      <alignment horizontal="center" vertical="center" wrapText="1"/>
      <protection hidden="1"/>
    </xf>
    <xf numFmtId="165" fontId="6" fillId="0" borderId="53" xfId="0" applyNumberFormat="1" applyFont="1" applyBorder="1" applyAlignment="1" applyProtection="1">
      <alignment horizontal="center" vertical="center" wrapText="1"/>
      <protection hidden="1"/>
    </xf>
    <xf numFmtId="0" fontId="4" fillId="0" borderId="0" xfId="0" applyFont="1" applyAlignment="1">
      <alignment horizontal="left"/>
    </xf>
    <xf numFmtId="164" fontId="4" fillId="0" borderId="0" xfId="0" applyNumberFormat="1" applyFont="1" applyAlignment="1"/>
    <xf numFmtId="0" fontId="6" fillId="0" borderId="46" xfId="0" applyFont="1" applyBorder="1" applyAlignment="1" applyProtection="1">
      <alignment horizontal="center" vertical="center" wrapText="1"/>
      <protection locked="0"/>
    </xf>
    <xf numFmtId="0" fontId="14" fillId="0" borderId="24" xfId="0" applyFont="1" applyBorder="1" applyAlignment="1" applyProtection="1">
      <alignment horizontal="right" vertical="center" wrapText="1"/>
      <protection locked="0"/>
    </xf>
    <xf numFmtId="0" fontId="14" fillId="0" borderId="25" xfId="0" applyFont="1" applyBorder="1" applyAlignment="1" applyProtection="1">
      <alignment horizontal="left" vertical="center" wrapText="1"/>
      <protection hidden="1"/>
    </xf>
    <xf numFmtId="0" fontId="14" fillId="0" borderId="24" xfId="0" applyFont="1" applyBorder="1" applyAlignment="1" applyProtection="1">
      <alignment horizontal="right" vertical="center" wrapText="1"/>
      <protection hidden="1"/>
    </xf>
    <xf numFmtId="169" fontId="6" fillId="0" borderId="37" xfId="0" applyNumberFormat="1" applyFont="1" applyBorder="1" applyAlignment="1" applyProtection="1">
      <alignment horizontal="center" vertical="center" wrapText="1"/>
      <protection hidden="1"/>
    </xf>
    <xf numFmtId="0" fontId="6" fillId="0" borderId="38"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5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5" xfId="0" applyFont="1" applyBorder="1" applyAlignment="1">
      <alignment horizontal="left" vertical="center" wrapText="1"/>
    </xf>
    <xf numFmtId="0" fontId="6" fillId="0" borderId="15" xfId="0" applyFont="1" applyBorder="1" applyAlignment="1">
      <alignment horizontal="left" vertical="center" wrapText="1"/>
    </xf>
    <xf numFmtId="165" fontId="6" fillId="0" borderId="41" xfId="0" applyNumberFormat="1" applyFont="1" applyBorder="1" applyAlignment="1">
      <alignment horizontal="center" vertical="center" wrapText="1"/>
    </xf>
    <xf numFmtId="0" fontId="6" fillId="0" borderId="46" xfId="0" applyFont="1" applyBorder="1" applyAlignment="1"/>
    <xf numFmtId="0" fontId="7" fillId="0" borderId="35" xfId="0" applyFont="1" applyBorder="1" applyAlignment="1">
      <alignment vertical="center" wrapText="1"/>
    </xf>
    <xf numFmtId="0" fontId="7" fillId="0" borderId="32" xfId="0" applyFont="1" applyBorder="1" applyAlignment="1">
      <alignment vertical="center" wrapText="1"/>
    </xf>
    <xf numFmtId="0" fontId="3" fillId="0" borderId="32" xfId="0" applyFont="1" applyBorder="1" applyAlignment="1"/>
    <xf numFmtId="0" fontId="3" fillId="0" borderId="33" xfId="0" applyFont="1" applyBorder="1" applyAlignment="1"/>
    <xf numFmtId="0" fontId="6" fillId="0" borderId="45" xfId="0" applyFont="1" applyBorder="1" applyAlignment="1" applyProtection="1">
      <alignment horizontal="center" vertical="center" wrapText="1"/>
      <protection hidden="1"/>
    </xf>
    <xf numFmtId="164" fontId="7" fillId="0" borderId="45" xfId="0" applyNumberFormat="1" applyFont="1" applyBorder="1" applyAlignment="1" applyProtection="1">
      <alignment horizontal="center" vertical="center" wrapText="1"/>
      <protection hidden="1"/>
    </xf>
    <xf numFmtId="0" fontId="3" fillId="0" borderId="46" xfId="0" applyFont="1" applyBorder="1" applyAlignment="1"/>
    <xf numFmtId="164" fontId="18" fillId="0" borderId="39" xfId="0" applyNumberFormat="1" applyFont="1" applyBorder="1" applyAlignment="1" applyProtection="1">
      <alignment horizontal="center" vertical="center"/>
      <protection hidden="1"/>
    </xf>
    <xf numFmtId="164" fontId="6" fillId="0" borderId="0" xfId="0" applyNumberFormat="1" applyFont="1" applyAlignment="1" applyProtection="1">
      <alignment horizontal="left" vertical="center" wrapText="1"/>
      <protection locked="0"/>
    </xf>
    <xf numFmtId="0" fontId="6" fillId="0" borderId="37" xfId="0" applyFont="1" applyBorder="1" applyAlignment="1" applyProtection="1">
      <alignment horizontal="center" vertical="center" wrapText="1"/>
      <protection hidden="1"/>
    </xf>
    <xf numFmtId="164" fontId="7" fillId="0" borderId="37" xfId="0" applyNumberFormat="1" applyFont="1" applyBorder="1" applyAlignment="1" applyProtection="1">
      <alignment horizontal="center" vertical="center" wrapText="1"/>
      <protection hidden="1"/>
    </xf>
    <xf numFmtId="164" fontId="7" fillId="0" borderId="39" xfId="0" applyNumberFormat="1" applyFont="1" applyBorder="1" applyAlignment="1" applyProtection="1">
      <alignment vertical="center" wrapText="1"/>
      <protection locked="0"/>
    </xf>
    <xf numFmtId="164" fontId="7" fillId="0" borderId="0" xfId="0" applyNumberFormat="1" applyFont="1" applyAlignment="1" applyProtection="1">
      <alignment vertical="center" wrapText="1"/>
      <protection locked="0"/>
    </xf>
    <xf numFmtId="0" fontId="3" fillId="0" borderId="40" xfId="0" applyFont="1" applyBorder="1" applyAlignment="1"/>
    <xf numFmtId="164" fontId="7" fillId="0" borderId="39" xfId="0" applyNumberFormat="1" applyFont="1" applyBorder="1" applyAlignment="1" applyProtection="1">
      <alignment vertical="center" wrapText="1"/>
      <protection hidden="1"/>
    </xf>
    <xf numFmtId="0" fontId="7" fillId="0" borderId="0" xfId="0" applyFont="1" applyAlignment="1" applyProtection="1">
      <alignment vertical="center" wrapText="1"/>
      <protection locked="0"/>
    </xf>
    <xf numFmtId="0" fontId="7" fillId="0" borderId="40" xfId="0" applyFont="1" applyBorder="1" applyAlignment="1" applyProtection="1">
      <alignment vertical="center" wrapText="1"/>
      <protection locked="0"/>
    </xf>
    <xf numFmtId="0" fontId="6" fillId="0" borderId="41" xfId="0" applyFont="1" applyBorder="1" applyAlignment="1">
      <alignment horizontal="center" vertical="center" wrapText="1"/>
    </xf>
    <xf numFmtId="164" fontId="6" fillId="0" borderId="41" xfId="0" applyNumberFormat="1" applyFont="1" applyBorder="1" applyAlignment="1">
      <alignment horizontal="center" vertical="center" wrapText="1"/>
    </xf>
    <xf numFmtId="164" fontId="6" fillId="0" borderId="48" xfId="0" applyNumberFormat="1" applyFont="1" applyBorder="1" applyAlignment="1">
      <alignment vertical="center" wrapText="1"/>
    </xf>
    <xf numFmtId="164" fontId="6" fillId="0" borderId="16" xfId="0" applyNumberFormat="1" applyFont="1" applyBorder="1" applyAlignment="1">
      <alignment vertical="center" wrapText="1"/>
    </xf>
    <xf numFmtId="0" fontId="3" fillId="0" borderId="16" xfId="0" applyFont="1" applyBorder="1" applyAlignment="1"/>
    <xf numFmtId="0" fontId="3" fillId="0" borderId="49" xfId="0" applyFont="1" applyBorder="1" applyAlignment="1"/>
    <xf numFmtId="0" fontId="6" fillId="0" borderId="0" xfId="0" applyFont="1" applyAlignment="1">
      <alignment horizontal="center" vertical="center" wrapText="1"/>
    </xf>
    <xf numFmtId="0" fontId="7" fillId="0" borderId="0" xfId="0" applyFont="1" applyAlignment="1" applyProtection="1">
      <protection locked="0"/>
    </xf>
    <xf numFmtId="0" fontId="9" fillId="0" borderId="0" xfId="0" applyFont="1" applyAlignment="1">
      <alignment horizontal="center"/>
    </xf>
    <xf numFmtId="0" fontId="7" fillId="0" borderId="0" xfId="0" applyFont="1" applyAlignment="1" applyProtection="1">
      <alignment horizontal="center"/>
      <protection locked="0"/>
    </xf>
    <xf numFmtId="0" fontId="22" fillId="0" borderId="0" xfId="0" applyFont="1" applyAlignment="1">
      <alignment horizontal="left"/>
    </xf>
    <xf numFmtId="0" fontId="7" fillId="0" borderId="0" xfId="0" applyFont="1" applyAlignment="1" applyProtection="1">
      <alignment horizontal="left"/>
      <protection locked="0"/>
    </xf>
    <xf numFmtId="0" fontId="24" fillId="0" borderId="0" xfId="0" applyFont="1" applyAlignment="1" applyProtection="1">
      <alignment vertical="center" wrapText="1"/>
      <protection locked="0"/>
    </xf>
    <xf numFmtId="0" fontId="25" fillId="0" borderId="0" xfId="0" applyFont="1" applyAlignment="1"/>
    <xf numFmtId="0" fontId="22" fillId="0" borderId="0" xfId="0" applyFont="1" applyAlignment="1"/>
    <xf numFmtId="0" fontId="2" fillId="0" borderId="0" xfId="0" applyFont="1" applyAlignment="1"/>
    <xf numFmtId="0" fontId="4" fillId="0" borderId="0" xfId="0" applyFont="1">
      <alignment vertical="top"/>
    </xf>
    <xf numFmtId="170" fontId="26" fillId="0" borderId="0" xfId="0" applyNumberFormat="1" applyFont="1" applyAlignment="1">
      <alignment horizontal="center"/>
    </xf>
    <xf numFmtId="0" fontId="27" fillId="0" borderId="0" xfId="0" applyFont="1" applyAlignment="1"/>
    <xf numFmtId="0" fontId="28" fillId="0" borderId="0" xfId="0" applyFont="1" applyAlignment="1"/>
    <xf numFmtId="0" fontId="29" fillId="0" borderId="0" xfId="0" applyFont="1" applyAlignment="1"/>
    <xf numFmtId="0" fontId="30" fillId="0" borderId="0" xfId="0" applyFont="1" applyAlignment="1"/>
    <xf numFmtId="0" fontId="31" fillId="0" borderId="0" xfId="0" applyFont="1" applyAlignment="1"/>
    <xf numFmtId="0" fontId="29" fillId="0" borderId="0" xfId="2" applyFont="1" applyAlignment="1">
      <alignment vertical="center" wrapText="1"/>
    </xf>
    <xf numFmtId="0" fontId="29" fillId="0" borderId="0" xfId="0" applyFont="1" applyAlignment="1">
      <alignment vertical="center"/>
    </xf>
    <xf numFmtId="0" fontId="32" fillId="0" borderId="0" xfId="0" applyFont="1" applyAlignment="1"/>
    <xf numFmtId="0" fontId="33" fillId="0" borderId="0" xfId="0" applyFont="1" applyAlignment="1"/>
    <xf numFmtId="0" fontId="34" fillId="0" borderId="0" xfId="0" applyFont="1" applyAlignment="1"/>
    <xf numFmtId="0" fontId="7" fillId="0" borderId="0" xfId="0" applyFont="1" applyAlignment="1" applyProtection="1">
      <alignment horizontal="center"/>
      <protection locked="0"/>
    </xf>
    <xf numFmtId="0" fontId="22" fillId="0" borderId="0" xfId="0" applyFont="1" applyAlignment="1">
      <alignment horizontal="left"/>
    </xf>
    <xf numFmtId="0" fontId="7" fillId="0" borderId="0" xfId="0" applyFont="1" applyAlignment="1" applyProtection="1">
      <alignment horizontal="left"/>
      <protection locked="0"/>
    </xf>
    <xf numFmtId="0" fontId="23" fillId="0" borderId="0" xfId="0" applyFont="1" applyAlignment="1">
      <alignment horizontal="left" wrapText="1"/>
    </xf>
    <xf numFmtId="0" fontId="6" fillId="0" borderId="8"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0" xfId="0" applyFont="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13"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164" fontId="6" fillId="0" borderId="0" xfId="0" applyNumberFormat="1" applyFont="1" applyAlignment="1" applyProtection="1">
      <alignment horizontal="left" vertical="center" wrapText="1"/>
      <protection locked="0"/>
    </xf>
    <xf numFmtId="164" fontId="6" fillId="0" borderId="40" xfId="0" applyNumberFormat="1" applyFont="1" applyBorder="1" applyAlignment="1" applyProtection="1">
      <alignment horizontal="left" vertical="center" wrapText="1"/>
      <protection locked="0"/>
    </xf>
    <xf numFmtId="164" fontId="6" fillId="0" borderId="8" xfId="0" applyNumberFormat="1" applyFont="1" applyBorder="1" applyAlignment="1" applyProtection="1">
      <alignment horizontal="center" vertical="center" wrapText="1"/>
      <protection hidden="1"/>
    </xf>
    <xf numFmtId="164" fontId="6" fillId="0" borderId="9" xfId="0" applyNumberFormat="1" applyFont="1" applyBorder="1" applyAlignment="1" applyProtection="1">
      <alignment horizontal="center" vertical="center" wrapText="1"/>
      <protection hidden="1"/>
    </xf>
    <xf numFmtId="164" fontId="6" fillId="0" borderId="48" xfId="0" applyNumberFormat="1" applyFont="1" applyBorder="1" applyAlignment="1">
      <alignment horizontal="center" vertical="center" wrapText="1"/>
    </xf>
    <xf numFmtId="164" fontId="6" fillId="0" borderId="49" xfId="0" applyNumberFormat="1" applyFont="1" applyBorder="1" applyAlignment="1">
      <alignment horizontal="center" vertical="center" wrapText="1"/>
    </xf>
    <xf numFmtId="0" fontId="7" fillId="0" borderId="34"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49" fontId="7" fillId="0" borderId="51" xfId="0" applyNumberFormat="1" applyFont="1" applyBorder="1" applyAlignment="1">
      <alignment horizontal="center" vertical="center" wrapText="1"/>
    </xf>
    <xf numFmtId="49" fontId="7" fillId="0" borderId="52" xfId="0" applyNumberFormat="1" applyFont="1" applyBorder="1" applyAlignment="1">
      <alignment horizontal="center" vertical="center" wrapText="1"/>
    </xf>
    <xf numFmtId="164" fontId="6" fillId="0" borderId="39" xfId="0" applyNumberFormat="1" applyFont="1" applyBorder="1" applyAlignment="1" applyProtection="1">
      <alignment horizontal="center" vertical="center" wrapText="1"/>
      <protection hidden="1"/>
    </xf>
    <xf numFmtId="164" fontId="6" fillId="0" borderId="40" xfId="0" applyNumberFormat="1" applyFont="1" applyBorder="1" applyAlignment="1" applyProtection="1">
      <alignment horizontal="center" vertical="center" wrapText="1"/>
      <protection hidden="1"/>
    </xf>
    <xf numFmtId="0" fontId="21" fillId="0" borderId="42"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167" fontId="7" fillId="0" borderId="42" xfId="1" applyNumberFormat="1" applyFont="1" applyFill="1" applyBorder="1" applyAlignment="1" applyProtection="1">
      <alignment horizontal="center" vertical="center"/>
      <protection hidden="1"/>
    </xf>
    <xf numFmtId="167" fontId="7" fillId="0" borderId="43" xfId="1" applyNumberFormat="1" applyFont="1" applyFill="1" applyBorder="1" applyAlignment="1" applyProtection="1">
      <alignment horizontal="center" vertical="center"/>
      <protection hidden="1"/>
    </xf>
    <xf numFmtId="0" fontId="7" fillId="0" borderId="0" xfId="0" applyFont="1" applyAlignment="1">
      <alignment horizontal="left" vertical="center"/>
    </xf>
    <xf numFmtId="0" fontId="7" fillId="0" borderId="44" xfId="0" applyFont="1" applyBorder="1" applyAlignment="1">
      <alignment horizontal="left" vertical="center"/>
    </xf>
    <xf numFmtId="164" fontId="7" fillId="0" borderId="42" xfId="0" applyNumberFormat="1" applyFont="1" applyBorder="1" applyAlignment="1" applyProtection="1">
      <alignment horizontal="center" vertical="center"/>
      <protection hidden="1"/>
    </xf>
    <xf numFmtId="164" fontId="7" fillId="0" borderId="43" xfId="0" applyNumberFormat="1" applyFont="1" applyBorder="1" applyAlignment="1" applyProtection="1">
      <alignment horizontal="center" vertical="center"/>
      <protection hidden="1"/>
    </xf>
    <xf numFmtId="0" fontId="7" fillId="0" borderId="46" xfId="0" applyFont="1" applyBorder="1" applyAlignment="1">
      <alignment horizontal="center" vertical="center" wrapText="1"/>
    </xf>
    <xf numFmtId="0" fontId="7" fillId="0" borderId="38" xfId="0" applyFont="1" applyBorder="1" applyAlignment="1">
      <alignment horizontal="center" vertical="center" wrapText="1"/>
    </xf>
    <xf numFmtId="164" fontId="6" fillId="2" borderId="8" xfId="0" applyNumberFormat="1" applyFont="1" applyFill="1" applyBorder="1" applyAlignment="1" applyProtection="1">
      <alignment horizontal="center" vertical="center" wrapText="1"/>
      <protection hidden="1"/>
    </xf>
    <xf numFmtId="164" fontId="6" fillId="2" borderId="9" xfId="0" applyNumberFormat="1" applyFont="1" applyFill="1" applyBorder="1" applyAlignment="1" applyProtection="1">
      <alignment horizontal="center" vertical="center" wrapText="1"/>
      <protection hidden="1"/>
    </xf>
    <xf numFmtId="164" fontId="6" fillId="0" borderId="8" xfId="0" applyNumberFormat="1" applyFont="1" applyBorder="1" applyAlignment="1" applyProtection="1">
      <alignment horizontal="center" vertical="center" wrapText="1"/>
      <protection locked="0"/>
    </xf>
    <xf numFmtId="164" fontId="6" fillId="0" borderId="9" xfId="0" applyNumberFormat="1" applyFont="1" applyBorder="1" applyAlignment="1" applyProtection="1">
      <alignment horizontal="center" vertical="center" wrapText="1"/>
      <protection locked="0"/>
    </xf>
    <xf numFmtId="165" fontId="6" fillId="0" borderId="39" xfId="0" applyNumberFormat="1" applyFont="1" applyBorder="1" applyAlignment="1" applyProtection="1">
      <alignment horizontal="center" vertical="center" wrapText="1"/>
      <protection hidden="1"/>
    </xf>
    <xf numFmtId="165" fontId="6" fillId="0" borderId="40" xfId="0" applyNumberFormat="1" applyFont="1" applyBorder="1" applyAlignment="1" applyProtection="1">
      <alignment horizontal="center" vertical="center" wrapText="1"/>
      <protection hidden="1"/>
    </xf>
    <xf numFmtId="164" fontId="6" fillId="0" borderId="13"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164" fontId="6" fillId="0" borderId="13" xfId="0" applyNumberFormat="1" applyFont="1" applyBorder="1" applyAlignment="1" applyProtection="1">
      <alignment horizontal="center" vertical="center" wrapText="1"/>
      <protection locked="0"/>
    </xf>
    <xf numFmtId="164" fontId="6" fillId="0" borderId="14" xfId="0" applyNumberFormat="1" applyFont="1" applyBorder="1" applyAlignment="1" applyProtection="1">
      <alignment horizontal="center" vertical="center" wrapText="1"/>
      <protection locked="0"/>
    </xf>
    <xf numFmtId="165" fontId="6" fillId="0" borderId="13" xfId="0" applyNumberFormat="1" applyFont="1" applyBorder="1" applyAlignment="1">
      <alignment horizontal="center" vertical="center" wrapText="1"/>
    </xf>
    <xf numFmtId="165" fontId="6" fillId="0" borderId="14" xfId="0" applyNumberFormat="1" applyFont="1" applyBorder="1" applyAlignment="1">
      <alignment horizontal="center" vertical="center" wrapText="1"/>
    </xf>
    <xf numFmtId="165" fontId="6" fillId="0" borderId="8" xfId="0" applyNumberFormat="1" applyFont="1" applyBorder="1" applyAlignment="1" applyProtection="1">
      <alignment horizontal="center" vertical="center" wrapText="1"/>
      <protection hidden="1"/>
    </xf>
    <xf numFmtId="165" fontId="6" fillId="0" borderId="9" xfId="0" applyNumberFormat="1" applyFont="1" applyBorder="1" applyAlignment="1" applyProtection="1">
      <alignment horizontal="center" vertical="center" wrapText="1"/>
      <protection hidden="1"/>
    </xf>
    <xf numFmtId="165" fontId="6" fillId="0" borderId="28" xfId="0" applyNumberFormat="1" applyFont="1" applyBorder="1" applyAlignment="1" applyProtection="1">
      <alignment horizontal="center" vertical="center" wrapText="1"/>
      <protection hidden="1"/>
    </xf>
    <xf numFmtId="165" fontId="6" fillId="0" borderId="36" xfId="0" applyNumberFormat="1" applyFont="1" applyBorder="1" applyAlignment="1" applyProtection="1">
      <alignment horizontal="center" vertical="center" wrapText="1"/>
      <protection hidden="1"/>
    </xf>
    <xf numFmtId="164" fontId="6" fillId="0" borderId="28" xfId="0" applyNumberFormat="1" applyFont="1" applyBorder="1" applyAlignment="1" applyProtection="1">
      <alignment horizontal="center" vertical="center" wrapText="1"/>
      <protection hidden="1"/>
    </xf>
    <xf numFmtId="164" fontId="6" fillId="0" borderId="36" xfId="0" applyNumberFormat="1" applyFont="1" applyBorder="1" applyAlignment="1" applyProtection="1">
      <alignment horizontal="center" vertical="center" wrapText="1"/>
      <protection hidden="1"/>
    </xf>
    <xf numFmtId="164" fontId="6" fillId="0" borderId="28" xfId="0" applyNumberFormat="1" applyFont="1" applyBorder="1" applyAlignment="1" applyProtection="1">
      <alignment horizontal="center" vertical="center" wrapText="1"/>
      <protection locked="0"/>
    </xf>
    <xf numFmtId="164" fontId="6" fillId="0" borderId="36"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164" fontId="6" fillId="0" borderId="5" xfId="0" applyNumberFormat="1" applyFont="1" applyBorder="1" applyAlignment="1" applyProtection="1">
      <alignment horizontal="center" vertical="center" wrapText="1"/>
      <protection locked="0"/>
    </xf>
    <xf numFmtId="164" fontId="6" fillId="0" borderId="6" xfId="0" applyNumberFormat="1"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wrapText="1"/>
      <protection hidden="1"/>
    </xf>
    <xf numFmtId="164" fontId="6" fillId="0" borderId="6" xfId="0" applyNumberFormat="1" applyFont="1" applyBorder="1" applyAlignment="1" applyProtection="1">
      <alignment horizontal="center" vertical="center" wrapText="1"/>
      <protection hidden="1"/>
    </xf>
    <xf numFmtId="165" fontId="6" fillId="0" borderId="35" xfId="0" applyNumberFormat="1" applyFont="1" applyBorder="1" applyAlignment="1" applyProtection="1">
      <alignment horizontal="center" vertical="center" wrapText="1"/>
      <protection hidden="1"/>
    </xf>
    <xf numFmtId="165" fontId="6" fillId="0" borderId="33" xfId="0" applyNumberFormat="1" applyFont="1" applyBorder="1" applyAlignment="1" applyProtection="1">
      <alignment horizontal="center" vertical="center" wrapText="1"/>
      <protection hidden="1"/>
    </xf>
    <xf numFmtId="165" fontId="6" fillId="0" borderId="5" xfId="0" applyNumberFormat="1" applyFont="1" applyBorder="1" applyAlignment="1" applyProtection="1">
      <alignment horizontal="center" vertical="center" wrapText="1"/>
      <protection hidden="1"/>
    </xf>
    <xf numFmtId="165" fontId="6" fillId="0" borderId="6" xfId="0" applyNumberFormat="1" applyFont="1" applyBorder="1" applyAlignment="1" applyProtection="1">
      <alignment horizontal="center" vertical="center" wrapText="1"/>
      <protection hidden="1"/>
    </xf>
    <xf numFmtId="164" fontId="6" fillId="0" borderId="35" xfId="0" applyNumberFormat="1" applyFont="1" applyBorder="1" applyAlignment="1" applyProtection="1">
      <alignment horizontal="center" vertical="center" wrapText="1"/>
      <protection hidden="1"/>
    </xf>
    <xf numFmtId="164" fontId="6" fillId="0" borderId="33" xfId="0" applyNumberFormat="1"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14" fillId="0" borderId="12" xfId="0" applyFont="1" applyBorder="1" applyAlignment="1" applyProtection="1">
      <alignment horizontal="left" vertical="center" wrapText="1"/>
      <protection hidden="1"/>
    </xf>
    <xf numFmtId="0" fontId="14" fillId="0" borderId="9" xfId="0" applyFont="1" applyBorder="1" applyAlignment="1" applyProtection="1">
      <alignment horizontal="left" vertical="center" wrapText="1"/>
      <protection hidden="1"/>
    </xf>
    <xf numFmtId="0" fontId="6" fillId="0" borderId="13"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1" fillId="0" borderId="0" xfId="0" applyFont="1" applyAlignment="1">
      <alignment horizontal="center" vertical="center"/>
    </xf>
    <xf numFmtId="164" fontId="11" fillId="0" borderId="26" xfId="0" applyNumberFormat="1" applyFont="1" applyBorder="1" applyAlignment="1" applyProtection="1">
      <alignment horizontal="left" wrapText="1"/>
      <protection hidden="1"/>
    </xf>
    <xf numFmtId="0" fontId="7" fillId="0" borderId="2" xfId="0" applyFont="1" applyBorder="1" applyAlignment="1">
      <alignment horizontal="center" vertical="center" wrapText="1"/>
    </xf>
    <xf numFmtId="164" fontId="11" fillId="2" borderId="1" xfId="0" applyNumberFormat="1" applyFont="1" applyFill="1" applyBorder="1" applyAlignment="1" applyProtection="1">
      <alignment horizontal="center" vertical="center" wrapText="1"/>
      <protection hidden="1"/>
    </xf>
    <xf numFmtId="164" fontId="11" fillId="2" borderId="3" xfId="0" applyNumberFormat="1"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14" fillId="0" borderId="19" xfId="0" applyFont="1" applyBorder="1" applyAlignment="1" applyProtection="1">
      <alignment horizontal="left" vertical="center" wrapText="1"/>
      <protection hidden="1"/>
    </xf>
    <xf numFmtId="0" fontId="14" fillId="0" borderId="6" xfId="0" applyFont="1" applyBorder="1" applyAlignment="1" applyProtection="1">
      <alignment horizontal="left" vertical="center" wrapText="1"/>
      <protection hidden="1"/>
    </xf>
    <xf numFmtId="0" fontId="15" fillId="0" borderId="22"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6" fillId="0" borderId="8" xfId="0" applyFont="1" applyBorder="1" applyAlignment="1" applyProtection="1">
      <alignment horizontal="right" vertical="center" wrapText="1"/>
      <protection locked="0"/>
    </xf>
    <xf numFmtId="0" fontId="6" fillId="0" borderId="11" xfId="0" applyFont="1" applyBorder="1" applyAlignment="1" applyProtection="1">
      <alignment horizontal="right" vertical="center" wrapText="1"/>
      <protection locked="0"/>
    </xf>
    <xf numFmtId="0" fontId="6" fillId="0" borderId="12"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11" fillId="0" borderId="16" xfId="0" applyFont="1" applyBorder="1" applyAlignment="1">
      <alignment horizontal="left"/>
    </xf>
    <xf numFmtId="0" fontId="6" fillId="0" borderId="8"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6" fillId="0" borderId="9" xfId="0" applyFont="1" applyBorder="1" applyAlignment="1" applyProtection="1">
      <alignment horizontal="left"/>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6" fillId="0" borderId="8" xfId="0" applyFont="1" applyBorder="1" applyAlignment="1" applyProtection="1">
      <alignment horizontal="left" vertical="center" wrapText="1"/>
      <protection locked="0"/>
    </xf>
  </cellXfs>
  <cellStyles count="3">
    <cellStyle name="Normal" xfId="0" builtinId="0"/>
    <cellStyle name="Normal 2" xfId="2" xr:uid="{C42FA651-4404-4523-8EE7-98FD8C7DF86E}"/>
    <cellStyle name="Vírgula" xfId="1" builtinId="3"/>
  </cellStyles>
  <dxfs count="39">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ont>
        <b/>
        <i val="0"/>
        <condense val="0"/>
        <extend val="0"/>
        <color indexed="12"/>
      </font>
    </dxf>
    <dxf>
      <font>
        <b/>
        <i val="0"/>
        <condense val="0"/>
        <extend val="0"/>
        <color indexed="12"/>
      </font>
    </dxf>
    <dxf>
      <fill>
        <patternFill>
          <bgColor indexed="44"/>
        </patternFill>
      </fill>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google.pt/url?url=http://pt.dreamstime.com/fotografia-de-stock-telefone-de-pilha-azul-image10882962&amp;rct=j&amp;frm=1&amp;q=&amp;esrc=s&amp;sa=U&amp;ved=0CDMQwW4wD2oVChMI9Myr--uZyQIVy1sUCh04rAIz&amp;usg=AFQjCNG6oORacPTBCVXyroQgIELJbtGrDA"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184150</xdr:colOff>
      <xdr:row>52</xdr:row>
      <xdr:rowOff>0</xdr:rowOff>
    </xdr:from>
    <xdr:to>
      <xdr:col>8</xdr:col>
      <xdr:colOff>590550</xdr:colOff>
      <xdr:row>53</xdr:row>
      <xdr:rowOff>38100</xdr:rowOff>
    </xdr:to>
    <xdr:pic>
      <xdr:nvPicPr>
        <xdr:cNvPr id="2" name="Picture 54" descr="icone-telefones-uteis[1]">
          <a:extLst>
            <a:ext uri="{FF2B5EF4-FFF2-40B4-BE49-F238E27FC236}">
              <a16:creationId xmlns:a16="http://schemas.microsoft.com/office/drawing/2014/main" id="{25849BC9-4BD9-40E7-B2E0-B2B47710D3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34550" y="19361150"/>
          <a:ext cx="406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279400</xdr:colOff>
      <xdr:row>54</xdr:row>
      <xdr:rowOff>6350</xdr:rowOff>
    </xdr:from>
    <xdr:to>
      <xdr:col>8</xdr:col>
      <xdr:colOff>533400</xdr:colOff>
      <xdr:row>55</xdr:row>
      <xdr:rowOff>69850</xdr:rowOff>
    </xdr:to>
    <xdr:pic>
      <xdr:nvPicPr>
        <xdr:cNvPr id="3" name="Picture 62" descr="Resultado de imagem para DESENHOS TELEMOVEIS EM AZUL">
          <a:hlinkClick xmlns:r="http://schemas.openxmlformats.org/officeDocument/2006/relationships" r:id="rId2"/>
          <a:extLst>
            <a:ext uri="{FF2B5EF4-FFF2-40B4-BE49-F238E27FC236}">
              <a16:creationId xmlns:a16="http://schemas.microsoft.com/office/drawing/2014/main" id="{FD39B375-2997-40D8-9D21-E85A0A84D61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29800" y="20053300"/>
          <a:ext cx="2540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241300</xdr:colOff>
      <xdr:row>55</xdr:row>
      <xdr:rowOff>330200</xdr:rowOff>
    </xdr:from>
    <xdr:to>
      <xdr:col>8</xdr:col>
      <xdr:colOff>609600</xdr:colOff>
      <xdr:row>56</xdr:row>
      <xdr:rowOff>330200</xdr:rowOff>
    </xdr:to>
    <xdr:pic>
      <xdr:nvPicPr>
        <xdr:cNvPr id="4" name="Picture 65">
          <a:extLst>
            <a:ext uri="{FF2B5EF4-FFF2-40B4-BE49-F238E27FC236}">
              <a16:creationId xmlns:a16="http://schemas.microsoft.com/office/drawing/2014/main" id="{40892D30-DA80-4563-B288-F4DC614C6A0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791700" y="20720050"/>
          <a:ext cx="3683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DATS/Medicamentos/Precos/VALIDA&#199;&#195;O%20DE%20FORMUL&#193;RIOS/2024/Inderal%20-%20Mesquita/Formul&#225;rio_Inderal_5fevereiro2024%20.xls"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ED8CA-4BD0-4FFA-9D3A-4DB5AC48DF80}">
  <sheetPr>
    <outlinePr summaryRight="0"/>
    <pageSetUpPr fitToPage="1"/>
  </sheetPr>
  <dimension ref="A1:AS880"/>
  <sheetViews>
    <sheetView showGridLines="0" showRowColHeaders="0" tabSelected="1" showOutlineSymbols="0" zoomScale="60" zoomScaleNormal="60" workbookViewId="0">
      <selection activeCell="H28" sqref="H28:I28"/>
    </sheetView>
  </sheetViews>
  <sheetFormatPr defaultColWidth="9.08984375" defaultRowHeight="15.5" outlineLevelCol="1"/>
  <cols>
    <col min="1" max="1" width="5.6328125" style="1" customWidth="1"/>
    <col min="2" max="2" width="29.08984375" style="1" customWidth="1" outlineLevel="1"/>
    <col min="3" max="3" width="13.36328125" style="1" customWidth="1" outlineLevel="1"/>
    <col min="4" max="4" width="13.08984375" style="1" customWidth="1" outlineLevel="1"/>
    <col min="5" max="5" width="9.6328125" style="1" customWidth="1" outlineLevel="1"/>
    <col min="6" max="6" width="17.6328125" style="1" customWidth="1" outlineLevel="1"/>
    <col min="7" max="7" width="30.6328125" style="1" customWidth="1" outlineLevel="1"/>
    <col min="8" max="8" width="17.6328125" style="1" customWidth="1" outlineLevel="1"/>
    <col min="9" max="9" width="11.08984375" style="1" customWidth="1" outlineLevel="1"/>
    <col min="10" max="10" width="14.453125" style="1" customWidth="1" outlineLevel="1"/>
    <col min="11" max="11" width="12.36328125" style="1" customWidth="1" outlineLevel="1"/>
    <col min="12" max="12" width="13.453125" style="1" customWidth="1" outlineLevel="1"/>
    <col min="13" max="13" width="14.54296875" style="1" customWidth="1" outlineLevel="1"/>
    <col min="14" max="14" width="2.54296875" style="1" customWidth="1" outlineLevel="1"/>
    <col min="15" max="15" width="19.36328125" style="2" customWidth="1"/>
    <col min="16" max="16" width="13.08984375" style="2" customWidth="1"/>
    <col min="17" max="17" width="9.08984375" style="2"/>
    <col min="18" max="18" width="12" style="2" customWidth="1"/>
    <col min="19" max="19" width="9.08984375" style="2"/>
    <col min="20" max="20" width="16.90625" style="2" bestFit="1" customWidth="1"/>
    <col min="21" max="21" width="9.08984375" style="2"/>
    <col min="22" max="22" width="11.08984375" style="2" customWidth="1"/>
    <col min="23" max="23" width="12.08984375" style="2" bestFit="1" customWidth="1"/>
    <col min="24" max="25" width="9.08984375" style="2"/>
    <col min="26" max="26" width="14.08984375" style="2" customWidth="1"/>
    <col min="27" max="37" width="9.08984375" style="2"/>
    <col min="38" max="45" width="9.08984375" style="61"/>
    <col min="46" max="256" width="9.08984375" style="1"/>
    <col min="257" max="257" width="5.6328125" style="1" customWidth="1"/>
    <col min="258" max="258" width="29.08984375" style="1" customWidth="1"/>
    <col min="259" max="259" width="13.36328125" style="1" customWidth="1"/>
    <col min="260" max="260" width="13.08984375" style="1" customWidth="1"/>
    <col min="261" max="261" width="9.6328125" style="1" customWidth="1"/>
    <col min="262" max="262" width="17.6328125" style="1" customWidth="1"/>
    <col min="263" max="263" width="30.6328125" style="1" customWidth="1"/>
    <col min="264" max="264" width="17.6328125" style="1" customWidth="1"/>
    <col min="265" max="265" width="11.08984375" style="1" customWidth="1"/>
    <col min="266" max="266" width="14.453125" style="1" customWidth="1"/>
    <col min="267" max="267" width="12.36328125" style="1" customWidth="1"/>
    <col min="268" max="268" width="13.453125" style="1" customWidth="1"/>
    <col min="269" max="269" width="14.54296875" style="1" customWidth="1"/>
    <col min="270" max="270" width="2.54296875" style="1" customWidth="1"/>
    <col min="271" max="271" width="19.36328125" style="1" customWidth="1"/>
    <col min="272" max="272" width="13.08984375" style="1" customWidth="1"/>
    <col min="273" max="273" width="9.08984375" style="1"/>
    <col min="274" max="274" width="12" style="1" customWidth="1"/>
    <col min="275" max="275" width="9.08984375" style="1"/>
    <col min="276" max="276" width="16.90625" style="1" bestFit="1" customWidth="1"/>
    <col min="277" max="277" width="9.08984375" style="1"/>
    <col min="278" max="278" width="11.08984375" style="1" customWidth="1"/>
    <col min="279" max="279" width="12.08984375" style="1" bestFit="1" customWidth="1"/>
    <col min="280" max="281" width="9.08984375" style="1"/>
    <col min="282" max="282" width="14.08984375" style="1" customWidth="1"/>
    <col min="283" max="512" width="9.08984375" style="1"/>
    <col min="513" max="513" width="5.6328125" style="1" customWidth="1"/>
    <col min="514" max="514" width="29.08984375" style="1" customWidth="1"/>
    <col min="515" max="515" width="13.36328125" style="1" customWidth="1"/>
    <col min="516" max="516" width="13.08984375" style="1" customWidth="1"/>
    <col min="517" max="517" width="9.6328125" style="1" customWidth="1"/>
    <col min="518" max="518" width="17.6328125" style="1" customWidth="1"/>
    <col min="519" max="519" width="30.6328125" style="1" customWidth="1"/>
    <col min="520" max="520" width="17.6328125" style="1" customWidth="1"/>
    <col min="521" max="521" width="11.08984375" style="1" customWidth="1"/>
    <col min="522" max="522" width="14.453125" style="1" customWidth="1"/>
    <col min="523" max="523" width="12.36328125" style="1" customWidth="1"/>
    <col min="524" max="524" width="13.453125" style="1" customWidth="1"/>
    <col min="525" max="525" width="14.54296875" style="1" customWidth="1"/>
    <col min="526" max="526" width="2.54296875" style="1" customWidth="1"/>
    <col min="527" max="527" width="19.36328125" style="1" customWidth="1"/>
    <col min="528" max="528" width="13.08984375" style="1" customWidth="1"/>
    <col min="529" max="529" width="9.08984375" style="1"/>
    <col min="530" max="530" width="12" style="1" customWidth="1"/>
    <col min="531" max="531" width="9.08984375" style="1"/>
    <col min="532" max="532" width="16.90625" style="1" bestFit="1" customWidth="1"/>
    <col min="533" max="533" width="9.08984375" style="1"/>
    <col min="534" max="534" width="11.08984375" style="1" customWidth="1"/>
    <col min="535" max="535" width="12.08984375" style="1" bestFit="1" customWidth="1"/>
    <col min="536" max="537" width="9.08984375" style="1"/>
    <col min="538" max="538" width="14.08984375" style="1" customWidth="1"/>
    <col min="539" max="768" width="9.08984375" style="1"/>
    <col min="769" max="769" width="5.6328125" style="1" customWidth="1"/>
    <col min="770" max="770" width="29.08984375" style="1" customWidth="1"/>
    <col min="771" max="771" width="13.36328125" style="1" customWidth="1"/>
    <col min="772" max="772" width="13.08984375" style="1" customWidth="1"/>
    <col min="773" max="773" width="9.6328125" style="1" customWidth="1"/>
    <col min="774" max="774" width="17.6328125" style="1" customWidth="1"/>
    <col min="775" max="775" width="30.6328125" style="1" customWidth="1"/>
    <col min="776" max="776" width="17.6328125" style="1" customWidth="1"/>
    <col min="777" max="777" width="11.08984375" style="1" customWidth="1"/>
    <col min="778" max="778" width="14.453125" style="1" customWidth="1"/>
    <col min="779" max="779" width="12.36328125" style="1" customWidth="1"/>
    <col min="780" max="780" width="13.453125" style="1" customWidth="1"/>
    <col min="781" max="781" width="14.54296875" style="1" customWidth="1"/>
    <col min="782" max="782" width="2.54296875" style="1" customWidth="1"/>
    <col min="783" max="783" width="19.36328125" style="1" customWidth="1"/>
    <col min="784" max="784" width="13.08984375" style="1" customWidth="1"/>
    <col min="785" max="785" width="9.08984375" style="1"/>
    <col min="786" max="786" width="12" style="1" customWidth="1"/>
    <col min="787" max="787" width="9.08984375" style="1"/>
    <col min="788" max="788" width="16.90625" style="1" bestFit="1" customWidth="1"/>
    <col min="789" max="789" width="9.08984375" style="1"/>
    <col min="790" max="790" width="11.08984375" style="1" customWidth="1"/>
    <col min="791" max="791" width="12.08984375" style="1" bestFit="1" customWidth="1"/>
    <col min="792" max="793" width="9.08984375" style="1"/>
    <col min="794" max="794" width="14.08984375" style="1" customWidth="1"/>
    <col min="795" max="1024" width="9.08984375" style="1"/>
    <col min="1025" max="1025" width="5.6328125" style="1" customWidth="1"/>
    <col min="1026" max="1026" width="29.08984375" style="1" customWidth="1"/>
    <col min="1027" max="1027" width="13.36328125" style="1" customWidth="1"/>
    <col min="1028" max="1028" width="13.08984375" style="1" customWidth="1"/>
    <col min="1029" max="1029" width="9.6328125" style="1" customWidth="1"/>
    <col min="1030" max="1030" width="17.6328125" style="1" customWidth="1"/>
    <col min="1031" max="1031" width="30.6328125" style="1" customWidth="1"/>
    <col min="1032" max="1032" width="17.6328125" style="1" customWidth="1"/>
    <col min="1033" max="1033" width="11.08984375" style="1" customWidth="1"/>
    <col min="1034" max="1034" width="14.453125" style="1" customWidth="1"/>
    <col min="1035" max="1035" width="12.36328125" style="1" customWidth="1"/>
    <col min="1036" max="1036" width="13.453125" style="1" customWidth="1"/>
    <col min="1037" max="1037" width="14.54296875" style="1" customWidth="1"/>
    <col min="1038" max="1038" width="2.54296875" style="1" customWidth="1"/>
    <col min="1039" max="1039" width="19.36328125" style="1" customWidth="1"/>
    <col min="1040" max="1040" width="13.08984375" style="1" customWidth="1"/>
    <col min="1041" max="1041" width="9.08984375" style="1"/>
    <col min="1042" max="1042" width="12" style="1" customWidth="1"/>
    <col min="1043" max="1043" width="9.08984375" style="1"/>
    <col min="1044" max="1044" width="16.90625" style="1" bestFit="1" customWidth="1"/>
    <col min="1045" max="1045" width="9.08984375" style="1"/>
    <col min="1046" max="1046" width="11.08984375" style="1" customWidth="1"/>
    <col min="1047" max="1047" width="12.08984375" style="1" bestFit="1" customWidth="1"/>
    <col min="1048" max="1049" width="9.08984375" style="1"/>
    <col min="1050" max="1050" width="14.08984375" style="1" customWidth="1"/>
    <col min="1051" max="1280" width="9.08984375" style="1"/>
    <col min="1281" max="1281" width="5.6328125" style="1" customWidth="1"/>
    <col min="1282" max="1282" width="29.08984375" style="1" customWidth="1"/>
    <col min="1283" max="1283" width="13.36328125" style="1" customWidth="1"/>
    <col min="1284" max="1284" width="13.08984375" style="1" customWidth="1"/>
    <col min="1285" max="1285" width="9.6328125" style="1" customWidth="1"/>
    <col min="1286" max="1286" width="17.6328125" style="1" customWidth="1"/>
    <col min="1287" max="1287" width="30.6328125" style="1" customWidth="1"/>
    <col min="1288" max="1288" width="17.6328125" style="1" customWidth="1"/>
    <col min="1289" max="1289" width="11.08984375" style="1" customWidth="1"/>
    <col min="1290" max="1290" width="14.453125" style="1" customWidth="1"/>
    <col min="1291" max="1291" width="12.36328125" style="1" customWidth="1"/>
    <col min="1292" max="1292" width="13.453125" style="1" customWidth="1"/>
    <col min="1293" max="1293" width="14.54296875" style="1" customWidth="1"/>
    <col min="1294" max="1294" width="2.54296875" style="1" customWidth="1"/>
    <col min="1295" max="1295" width="19.36328125" style="1" customWidth="1"/>
    <col min="1296" max="1296" width="13.08984375" style="1" customWidth="1"/>
    <col min="1297" max="1297" width="9.08984375" style="1"/>
    <col min="1298" max="1298" width="12" style="1" customWidth="1"/>
    <col min="1299" max="1299" width="9.08984375" style="1"/>
    <col min="1300" max="1300" width="16.90625" style="1" bestFit="1" customWidth="1"/>
    <col min="1301" max="1301" width="9.08984375" style="1"/>
    <col min="1302" max="1302" width="11.08984375" style="1" customWidth="1"/>
    <col min="1303" max="1303" width="12.08984375" style="1" bestFit="1" customWidth="1"/>
    <col min="1304" max="1305" width="9.08984375" style="1"/>
    <col min="1306" max="1306" width="14.08984375" style="1" customWidth="1"/>
    <col min="1307" max="1536" width="9.08984375" style="1"/>
    <col min="1537" max="1537" width="5.6328125" style="1" customWidth="1"/>
    <col min="1538" max="1538" width="29.08984375" style="1" customWidth="1"/>
    <col min="1539" max="1539" width="13.36328125" style="1" customWidth="1"/>
    <col min="1540" max="1540" width="13.08984375" style="1" customWidth="1"/>
    <col min="1541" max="1541" width="9.6328125" style="1" customWidth="1"/>
    <col min="1542" max="1542" width="17.6328125" style="1" customWidth="1"/>
    <col min="1543" max="1543" width="30.6328125" style="1" customWidth="1"/>
    <col min="1544" max="1544" width="17.6328125" style="1" customWidth="1"/>
    <col min="1545" max="1545" width="11.08984375" style="1" customWidth="1"/>
    <col min="1546" max="1546" width="14.453125" style="1" customWidth="1"/>
    <col min="1547" max="1547" width="12.36328125" style="1" customWidth="1"/>
    <col min="1548" max="1548" width="13.453125" style="1" customWidth="1"/>
    <col min="1549" max="1549" width="14.54296875" style="1" customWidth="1"/>
    <col min="1550" max="1550" width="2.54296875" style="1" customWidth="1"/>
    <col min="1551" max="1551" width="19.36328125" style="1" customWidth="1"/>
    <col min="1552" max="1552" width="13.08984375" style="1" customWidth="1"/>
    <col min="1553" max="1553" width="9.08984375" style="1"/>
    <col min="1554" max="1554" width="12" style="1" customWidth="1"/>
    <col min="1555" max="1555" width="9.08984375" style="1"/>
    <col min="1556" max="1556" width="16.90625" style="1" bestFit="1" customWidth="1"/>
    <col min="1557" max="1557" width="9.08984375" style="1"/>
    <col min="1558" max="1558" width="11.08984375" style="1" customWidth="1"/>
    <col min="1559" max="1559" width="12.08984375" style="1" bestFit="1" customWidth="1"/>
    <col min="1560" max="1561" width="9.08984375" style="1"/>
    <col min="1562" max="1562" width="14.08984375" style="1" customWidth="1"/>
    <col min="1563" max="1792" width="9.08984375" style="1"/>
    <col min="1793" max="1793" width="5.6328125" style="1" customWidth="1"/>
    <col min="1794" max="1794" width="29.08984375" style="1" customWidth="1"/>
    <col min="1795" max="1795" width="13.36328125" style="1" customWidth="1"/>
    <col min="1796" max="1796" width="13.08984375" style="1" customWidth="1"/>
    <col min="1797" max="1797" width="9.6328125" style="1" customWidth="1"/>
    <col min="1798" max="1798" width="17.6328125" style="1" customWidth="1"/>
    <col min="1799" max="1799" width="30.6328125" style="1" customWidth="1"/>
    <col min="1800" max="1800" width="17.6328125" style="1" customWidth="1"/>
    <col min="1801" max="1801" width="11.08984375" style="1" customWidth="1"/>
    <col min="1802" max="1802" width="14.453125" style="1" customWidth="1"/>
    <col min="1803" max="1803" width="12.36328125" style="1" customWidth="1"/>
    <col min="1804" max="1804" width="13.453125" style="1" customWidth="1"/>
    <col min="1805" max="1805" width="14.54296875" style="1" customWidth="1"/>
    <col min="1806" max="1806" width="2.54296875" style="1" customWidth="1"/>
    <col min="1807" max="1807" width="19.36328125" style="1" customWidth="1"/>
    <col min="1808" max="1808" width="13.08984375" style="1" customWidth="1"/>
    <col min="1809" max="1809" width="9.08984375" style="1"/>
    <col min="1810" max="1810" width="12" style="1" customWidth="1"/>
    <col min="1811" max="1811" width="9.08984375" style="1"/>
    <col min="1812" max="1812" width="16.90625" style="1" bestFit="1" customWidth="1"/>
    <col min="1813" max="1813" width="9.08984375" style="1"/>
    <col min="1814" max="1814" width="11.08984375" style="1" customWidth="1"/>
    <col min="1815" max="1815" width="12.08984375" style="1" bestFit="1" customWidth="1"/>
    <col min="1816" max="1817" width="9.08984375" style="1"/>
    <col min="1818" max="1818" width="14.08984375" style="1" customWidth="1"/>
    <col min="1819" max="2048" width="9.08984375" style="1"/>
    <col min="2049" max="2049" width="5.6328125" style="1" customWidth="1"/>
    <col min="2050" max="2050" width="29.08984375" style="1" customWidth="1"/>
    <col min="2051" max="2051" width="13.36328125" style="1" customWidth="1"/>
    <col min="2052" max="2052" width="13.08984375" style="1" customWidth="1"/>
    <col min="2053" max="2053" width="9.6328125" style="1" customWidth="1"/>
    <col min="2054" max="2054" width="17.6328125" style="1" customWidth="1"/>
    <col min="2055" max="2055" width="30.6328125" style="1" customWidth="1"/>
    <col min="2056" max="2056" width="17.6328125" style="1" customWidth="1"/>
    <col min="2057" max="2057" width="11.08984375" style="1" customWidth="1"/>
    <col min="2058" max="2058" width="14.453125" style="1" customWidth="1"/>
    <col min="2059" max="2059" width="12.36328125" style="1" customWidth="1"/>
    <col min="2060" max="2060" width="13.453125" style="1" customWidth="1"/>
    <col min="2061" max="2061" width="14.54296875" style="1" customWidth="1"/>
    <col min="2062" max="2062" width="2.54296875" style="1" customWidth="1"/>
    <col min="2063" max="2063" width="19.36328125" style="1" customWidth="1"/>
    <col min="2064" max="2064" width="13.08984375" style="1" customWidth="1"/>
    <col min="2065" max="2065" width="9.08984375" style="1"/>
    <col min="2066" max="2066" width="12" style="1" customWidth="1"/>
    <col min="2067" max="2067" width="9.08984375" style="1"/>
    <col min="2068" max="2068" width="16.90625" style="1" bestFit="1" customWidth="1"/>
    <col min="2069" max="2069" width="9.08984375" style="1"/>
    <col min="2070" max="2070" width="11.08984375" style="1" customWidth="1"/>
    <col min="2071" max="2071" width="12.08984375" style="1" bestFit="1" customWidth="1"/>
    <col min="2072" max="2073" width="9.08984375" style="1"/>
    <col min="2074" max="2074" width="14.08984375" style="1" customWidth="1"/>
    <col min="2075" max="2304" width="9.08984375" style="1"/>
    <col min="2305" max="2305" width="5.6328125" style="1" customWidth="1"/>
    <col min="2306" max="2306" width="29.08984375" style="1" customWidth="1"/>
    <col min="2307" max="2307" width="13.36328125" style="1" customWidth="1"/>
    <col min="2308" max="2308" width="13.08984375" style="1" customWidth="1"/>
    <col min="2309" max="2309" width="9.6328125" style="1" customWidth="1"/>
    <col min="2310" max="2310" width="17.6328125" style="1" customWidth="1"/>
    <col min="2311" max="2311" width="30.6328125" style="1" customWidth="1"/>
    <col min="2312" max="2312" width="17.6328125" style="1" customWidth="1"/>
    <col min="2313" max="2313" width="11.08984375" style="1" customWidth="1"/>
    <col min="2314" max="2314" width="14.453125" style="1" customWidth="1"/>
    <col min="2315" max="2315" width="12.36328125" style="1" customWidth="1"/>
    <col min="2316" max="2316" width="13.453125" style="1" customWidth="1"/>
    <col min="2317" max="2317" width="14.54296875" style="1" customWidth="1"/>
    <col min="2318" max="2318" width="2.54296875" style="1" customWidth="1"/>
    <col min="2319" max="2319" width="19.36328125" style="1" customWidth="1"/>
    <col min="2320" max="2320" width="13.08984375" style="1" customWidth="1"/>
    <col min="2321" max="2321" width="9.08984375" style="1"/>
    <col min="2322" max="2322" width="12" style="1" customWidth="1"/>
    <col min="2323" max="2323" width="9.08984375" style="1"/>
    <col min="2324" max="2324" width="16.90625" style="1" bestFit="1" customWidth="1"/>
    <col min="2325" max="2325" width="9.08984375" style="1"/>
    <col min="2326" max="2326" width="11.08984375" style="1" customWidth="1"/>
    <col min="2327" max="2327" width="12.08984375" style="1" bestFit="1" customWidth="1"/>
    <col min="2328" max="2329" width="9.08984375" style="1"/>
    <col min="2330" max="2330" width="14.08984375" style="1" customWidth="1"/>
    <col min="2331" max="2560" width="9.08984375" style="1"/>
    <col min="2561" max="2561" width="5.6328125" style="1" customWidth="1"/>
    <col min="2562" max="2562" width="29.08984375" style="1" customWidth="1"/>
    <col min="2563" max="2563" width="13.36328125" style="1" customWidth="1"/>
    <col min="2564" max="2564" width="13.08984375" style="1" customWidth="1"/>
    <col min="2565" max="2565" width="9.6328125" style="1" customWidth="1"/>
    <col min="2566" max="2566" width="17.6328125" style="1" customWidth="1"/>
    <col min="2567" max="2567" width="30.6328125" style="1" customWidth="1"/>
    <col min="2568" max="2568" width="17.6328125" style="1" customWidth="1"/>
    <col min="2569" max="2569" width="11.08984375" style="1" customWidth="1"/>
    <col min="2570" max="2570" width="14.453125" style="1" customWidth="1"/>
    <col min="2571" max="2571" width="12.36328125" style="1" customWidth="1"/>
    <col min="2572" max="2572" width="13.453125" style="1" customWidth="1"/>
    <col min="2573" max="2573" width="14.54296875" style="1" customWidth="1"/>
    <col min="2574" max="2574" width="2.54296875" style="1" customWidth="1"/>
    <col min="2575" max="2575" width="19.36328125" style="1" customWidth="1"/>
    <col min="2576" max="2576" width="13.08984375" style="1" customWidth="1"/>
    <col min="2577" max="2577" width="9.08984375" style="1"/>
    <col min="2578" max="2578" width="12" style="1" customWidth="1"/>
    <col min="2579" max="2579" width="9.08984375" style="1"/>
    <col min="2580" max="2580" width="16.90625" style="1" bestFit="1" customWidth="1"/>
    <col min="2581" max="2581" width="9.08984375" style="1"/>
    <col min="2582" max="2582" width="11.08984375" style="1" customWidth="1"/>
    <col min="2583" max="2583" width="12.08984375" style="1" bestFit="1" customWidth="1"/>
    <col min="2584" max="2585" width="9.08984375" style="1"/>
    <col min="2586" max="2586" width="14.08984375" style="1" customWidth="1"/>
    <col min="2587" max="2816" width="9.08984375" style="1"/>
    <col min="2817" max="2817" width="5.6328125" style="1" customWidth="1"/>
    <col min="2818" max="2818" width="29.08984375" style="1" customWidth="1"/>
    <col min="2819" max="2819" width="13.36328125" style="1" customWidth="1"/>
    <col min="2820" max="2820" width="13.08984375" style="1" customWidth="1"/>
    <col min="2821" max="2821" width="9.6328125" style="1" customWidth="1"/>
    <col min="2822" max="2822" width="17.6328125" style="1" customWidth="1"/>
    <col min="2823" max="2823" width="30.6328125" style="1" customWidth="1"/>
    <col min="2824" max="2824" width="17.6328125" style="1" customWidth="1"/>
    <col min="2825" max="2825" width="11.08984375" style="1" customWidth="1"/>
    <col min="2826" max="2826" width="14.453125" style="1" customWidth="1"/>
    <col min="2827" max="2827" width="12.36328125" style="1" customWidth="1"/>
    <col min="2828" max="2828" width="13.453125" style="1" customWidth="1"/>
    <col min="2829" max="2829" width="14.54296875" style="1" customWidth="1"/>
    <col min="2830" max="2830" width="2.54296875" style="1" customWidth="1"/>
    <col min="2831" max="2831" width="19.36328125" style="1" customWidth="1"/>
    <col min="2832" max="2832" width="13.08984375" style="1" customWidth="1"/>
    <col min="2833" max="2833" width="9.08984375" style="1"/>
    <col min="2834" max="2834" width="12" style="1" customWidth="1"/>
    <col min="2835" max="2835" width="9.08984375" style="1"/>
    <col min="2836" max="2836" width="16.90625" style="1" bestFit="1" customWidth="1"/>
    <col min="2837" max="2837" width="9.08984375" style="1"/>
    <col min="2838" max="2838" width="11.08984375" style="1" customWidth="1"/>
    <col min="2839" max="2839" width="12.08984375" style="1" bestFit="1" customWidth="1"/>
    <col min="2840" max="2841" width="9.08984375" style="1"/>
    <col min="2842" max="2842" width="14.08984375" style="1" customWidth="1"/>
    <col min="2843" max="3072" width="9.08984375" style="1"/>
    <col min="3073" max="3073" width="5.6328125" style="1" customWidth="1"/>
    <col min="3074" max="3074" width="29.08984375" style="1" customWidth="1"/>
    <col min="3075" max="3075" width="13.36328125" style="1" customWidth="1"/>
    <col min="3076" max="3076" width="13.08984375" style="1" customWidth="1"/>
    <col min="3077" max="3077" width="9.6328125" style="1" customWidth="1"/>
    <col min="3078" max="3078" width="17.6328125" style="1" customWidth="1"/>
    <col min="3079" max="3079" width="30.6328125" style="1" customWidth="1"/>
    <col min="3080" max="3080" width="17.6328125" style="1" customWidth="1"/>
    <col min="3081" max="3081" width="11.08984375" style="1" customWidth="1"/>
    <col min="3082" max="3082" width="14.453125" style="1" customWidth="1"/>
    <col min="3083" max="3083" width="12.36328125" style="1" customWidth="1"/>
    <col min="3084" max="3084" width="13.453125" style="1" customWidth="1"/>
    <col min="3085" max="3085" width="14.54296875" style="1" customWidth="1"/>
    <col min="3086" max="3086" width="2.54296875" style="1" customWidth="1"/>
    <col min="3087" max="3087" width="19.36328125" style="1" customWidth="1"/>
    <col min="3088" max="3088" width="13.08984375" style="1" customWidth="1"/>
    <col min="3089" max="3089" width="9.08984375" style="1"/>
    <col min="3090" max="3090" width="12" style="1" customWidth="1"/>
    <col min="3091" max="3091" width="9.08984375" style="1"/>
    <col min="3092" max="3092" width="16.90625" style="1" bestFit="1" customWidth="1"/>
    <col min="3093" max="3093" width="9.08984375" style="1"/>
    <col min="3094" max="3094" width="11.08984375" style="1" customWidth="1"/>
    <col min="3095" max="3095" width="12.08984375" style="1" bestFit="1" customWidth="1"/>
    <col min="3096" max="3097" width="9.08984375" style="1"/>
    <col min="3098" max="3098" width="14.08984375" style="1" customWidth="1"/>
    <col min="3099" max="3328" width="9.08984375" style="1"/>
    <col min="3329" max="3329" width="5.6328125" style="1" customWidth="1"/>
    <col min="3330" max="3330" width="29.08984375" style="1" customWidth="1"/>
    <col min="3331" max="3331" width="13.36328125" style="1" customWidth="1"/>
    <col min="3332" max="3332" width="13.08984375" style="1" customWidth="1"/>
    <col min="3333" max="3333" width="9.6328125" style="1" customWidth="1"/>
    <col min="3334" max="3334" width="17.6328125" style="1" customWidth="1"/>
    <col min="3335" max="3335" width="30.6328125" style="1" customWidth="1"/>
    <col min="3336" max="3336" width="17.6328125" style="1" customWidth="1"/>
    <col min="3337" max="3337" width="11.08984375" style="1" customWidth="1"/>
    <col min="3338" max="3338" width="14.453125" style="1" customWidth="1"/>
    <col min="3339" max="3339" width="12.36328125" style="1" customWidth="1"/>
    <col min="3340" max="3340" width="13.453125" style="1" customWidth="1"/>
    <col min="3341" max="3341" width="14.54296875" style="1" customWidth="1"/>
    <col min="3342" max="3342" width="2.54296875" style="1" customWidth="1"/>
    <col min="3343" max="3343" width="19.36328125" style="1" customWidth="1"/>
    <col min="3344" max="3344" width="13.08984375" style="1" customWidth="1"/>
    <col min="3345" max="3345" width="9.08984375" style="1"/>
    <col min="3346" max="3346" width="12" style="1" customWidth="1"/>
    <col min="3347" max="3347" width="9.08984375" style="1"/>
    <col min="3348" max="3348" width="16.90625" style="1" bestFit="1" customWidth="1"/>
    <col min="3349" max="3349" width="9.08984375" style="1"/>
    <col min="3350" max="3350" width="11.08984375" style="1" customWidth="1"/>
    <col min="3351" max="3351" width="12.08984375" style="1" bestFit="1" customWidth="1"/>
    <col min="3352" max="3353" width="9.08984375" style="1"/>
    <col min="3354" max="3354" width="14.08984375" style="1" customWidth="1"/>
    <col min="3355" max="3584" width="9.08984375" style="1"/>
    <col min="3585" max="3585" width="5.6328125" style="1" customWidth="1"/>
    <col min="3586" max="3586" width="29.08984375" style="1" customWidth="1"/>
    <col min="3587" max="3587" width="13.36328125" style="1" customWidth="1"/>
    <col min="3588" max="3588" width="13.08984375" style="1" customWidth="1"/>
    <col min="3589" max="3589" width="9.6328125" style="1" customWidth="1"/>
    <col min="3590" max="3590" width="17.6328125" style="1" customWidth="1"/>
    <col min="3591" max="3591" width="30.6328125" style="1" customWidth="1"/>
    <col min="3592" max="3592" width="17.6328125" style="1" customWidth="1"/>
    <col min="3593" max="3593" width="11.08984375" style="1" customWidth="1"/>
    <col min="3594" max="3594" width="14.453125" style="1" customWidth="1"/>
    <col min="3595" max="3595" width="12.36328125" style="1" customWidth="1"/>
    <col min="3596" max="3596" width="13.453125" style="1" customWidth="1"/>
    <col min="3597" max="3597" width="14.54296875" style="1" customWidth="1"/>
    <col min="3598" max="3598" width="2.54296875" style="1" customWidth="1"/>
    <col min="3599" max="3599" width="19.36328125" style="1" customWidth="1"/>
    <col min="3600" max="3600" width="13.08984375" style="1" customWidth="1"/>
    <col min="3601" max="3601" width="9.08984375" style="1"/>
    <col min="3602" max="3602" width="12" style="1" customWidth="1"/>
    <col min="3603" max="3603" width="9.08984375" style="1"/>
    <col min="3604" max="3604" width="16.90625" style="1" bestFit="1" customWidth="1"/>
    <col min="3605" max="3605" width="9.08984375" style="1"/>
    <col min="3606" max="3606" width="11.08984375" style="1" customWidth="1"/>
    <col min="3607" max="3607" width="12.08984375" style="1" bestFit="1" customWidth="1"/>
    <col min="3608" max="3609" width="9.08984375" style="1"/>
    <col min="3610" max="3610" width="14.08984375" style="1" customWidth="1"/>
    <col min="3611" max="3840" width="9.08984375" style="1"/>
    <col min="3841" max="3841" width="5.6328125" style="1" customWidth="1"/>
    <col min="3842" max="3842" width="29.08984375" style="1" customWidth="1"/>
    <col min="3843" max="3843" width="13.36328125" style="1" customWidth="1"/>
    <col min="3844" max="3844" width="13.08984375" style="1" customWidth="1"/>
    <col min="3845" max="3845" width="9.6328125" style="1" customWidth="1"/>
    <col min="3846" max="3846" width="17.6328125" style="1" customWidth="1"/>
    <col min="3847" max="3847" width="30.6328125" style="1" customWidth="1"/>
    <col min="3848" max="3848" width="17.6328125" style="1" customWidth="1"/>
    <col min="3849" max="3849" width="11.08984375" style="1" customWidth="1"/>
    <col min="3850" max="3850" width="14.453125" style="1" customWidth="1"/>
    <col min="3851" max="3851" width="12.36328125" style="1" customWidth="1"/>
    <col min="3852" max="3852" width="13.453125" style="1" customWidth="1"/>
    <col min="3853" max="3853" width="14.54296875" style="1" customWidth="1"/>
    <col min="3854" max="3854" width="2.54296875" style="1" customWidth="1"/>
    <col min="3855" max="3855" width="19.36328125" style="1" customWidth="1"/>
    <col min="3856" max="3856" width="13.08984375" style="1" customWidth="1"/>
    <col min="3857" max="3857" width="9.08984375" style="1"/>
    <col min="3858" max="3858" width="12" style="1" customWidth="1"/>
    <col min="3859" max="3859" width="9.08984375" style="1"/>
    <col min="3860" max="3860" width="16.90625" style="1" bestFit="1" customWidth="1"/>
    <col min="3861" max="3861" width="9.08984375" style="1"/>
    <col min="3862" max="3862" width="11.08984375" style="1" customWidth="1"/>
    <col min="3863" max="3863" width="12.08984375" style="1" bestFit="1" customWidth="1"/>
    <col min="3864" max="3865" width="9.08984375" style="1"/>
    <col min="3866" max="3866" width="14.08984375" style="1" customWidth="1"/>
    <col min="3867" max="4096" width="9.08984375" style="1"/>
    <col min="4097" max="4097" width="5.6328125" style="1" customWidth="1"/>
    <col min="4098" max="4098" width="29.08984375" style="1" customWidth="1"/>
    <col min="4099" max="4099" width="13.36328125" style="1" customWidth="1"/>
    <col min="4100" max="4100" width="13.08984375" style="1" customWidth="1"/>
    <col min="4101" max="4101" width="9.6328125" style="1" customWidth="1"/>
    <col min="4102" max="4102" width="17.6328125" style="1" customWidth="1"/>
    <col min="4103" max="4103" width="30.6328125" style="1" customWidth="1"/>
    <col min="4104" max="4104" width="17.6328125" style="1" customWidth="1"/>
    <col min="4105" max="4105" width="11.08984375" style="1" customWidth="1"/>
    <col min="4106" max="4106" width="14.453125" style="1" customWidth="1"/>
    <col min="4107" max="4107" width="12.36328125" style="1" customWidth="1"/>
    <col min="4108" max="4108" width="13.453125" style="1" customWidth="1"/>
    <col min="4109" max="4109" width="14.54296875" style="1" customWidth="1"/>
    <col min="4110" max="4110" width="2.54296875" style="1" customWidth="1"/>
    <col min="4111" max="4111" width="19.36328125" style="1" customWidth="1"/>
    <col min="4112" max="4112" width="13.08984375" style="1" customWidth="1"/>
    <col min="4113" max="4113" width="9.08984375" style="1"/>
    <col min="4114" max="4114" width="12" style="1" customWidth="1"/>
    <col min="4115" max="4115" width="9.08984375" style="1"/>
    <col min="4116" max="4116" width="16.90625" style="1" bestFit="1" customWidth="1"/>
    <col min="4117" max="4117" width="9.08984375" style="1"/>
    <col min="4118" max="4118" width="11.08984375" style="1" customWidth="1"/>
    <col min="4119" max="4119" width="12.08984375" style="1" bestFit="1" customWidth="1"/>
    <col min="4120" max="4121" width="9.08984375" style="1"/>
    <col min="4122" max="4122" width="14.08984375" style="1" customWidth="1"/>
    <col min="4123" max="4352" width="9.08984375" style="1"/>
    <col min="4353" max="4353" width="5.6328125" style="1" customWidth="1"/>
    <col min="4354" max="4354" width="29.08984375" style="1" customWidth="1"/>
    <col min="4355" max="4355" width="13.36328125" style="1" customWidth="1"/>
    <col min="4356" max="4356" width="13.08984375" style="1" customWidth="1"/>
    <col min="4357" max="4357" width="9.6328125" style="1" customWidth="1"/>
    <col min="4358" max="4358" width="17.6328125" style="1" customWidth="1"/>
    <col min="4359" max="4359" width="30.6328125" style="1" customWidth="1"/>
    <col min="4360" max="4360" width="17.6328125" style="1" customWidth="1"/>
    <col min="4361" max="4361" width="11.08984375" style="1" customWidth="1"/>
    <col min="4362" max="4362" width="14.453125" style="1" customWidth="1"/>
    <col min="4363" max="4363" width="12.36328125" style="1" customWidth="1"/>
    <col min="4364" max="4364" width="13.453125" style="1" customWidth="1"/>
    <col min="4365" max="4365" width="14.54296875" style="1" customWidth="1"/>
    <col min="4366" max="4366" width="2.54296875" style="1" customWidth="1"/>
    <col min="4367" max="4367" width="19.36328125" style="1" customWidth="1"/>
    <col min="4368" max="4368" width="13.08984375" style="1" customWidth="1"/>
    <col min="4369" max="4369" width="9.08984375" style="1"/>
    <col min="4370" max="4370" width="12" style="1" customWidth="1"/>
    <col min="4371" max="4371" width="9.08984375" style="1"/>
    <col min="4372" max="4372" width="16.90625" style="1" bestFit="1" customWidth="1"/>
    <col min="4373" max="4373" width="9.08984375" style="1"/>
    <col min="4374" max="4374" width="11.08984375" style="1" customWidth="1"/>
    <col min="4375" max="4375" width="12.08984375" style="1" bestFit="1" customWidth="1"/>
    <col min="4376" max="4377" width="9.08984375" style="1"/>
    <col min="4378" max="4378" width="14.08984375" style="1" customWidth="1"/>
    <col min="4379" max="4608" width="9.08984375" style="1"/>
    <col min="4609" max="4609" width="5.6328125" style="1" customWidth="1"/>
    <col min="4610" max="4610" width="29.08984375" style="1" customWidth="1"/>
    <col min="4611" max="4611" width="13.36328125" style="1" customWidth="1"/>
    <col min="4612" max="4612" width="13.08984375" style="1" customWidth="1"/>
    <col min="4613" max="4613" width="9.6328125" style="1" customWidth="1"/>
    <col min="4614" max="4614" width="17.6328125" style="1" customWidth="1"/>
    <col min="4615" max="4615" width="30.6328125" style="1" customWidth="1"/>
    <col min="4616" max="4616" width="17.6328125" style="1" customWidth="1"/>
    <col min="4617" max="4617" width="11.08984375" style="1" customWidth="1"/>
    <col min="4618" max="4618" width="14.453125" style="1" customWidth="1"/>
    <col min="4619" max="4619" width="12.36328125" style="1" customWidth="1"/>
    <col min="4620" max="4620" width="13.453125" style="1" customWidth="1"/>
    <col min="4621" max="4621" width="14.54296875" style="1" customWidth="1"/>
    <col min="4622" max="4622" width="2.54296875" style="1" customWidth="1"/>
    <col min="4623" max="4623" width="19.36328125" style="1" customWidth="1"/>
    <col min="4624" max="4624" width="13.08984375" style="1" customWidth="1"/>
    <col min="4625" max="4625" width="9.08984375" style="1"/>
    <col min="4626" max="4626" width="12" style="1" customWidth="1"/>
    <col min="4627" max="4627" width="9.08984375" style="1"/>
    <col min="4628" max="4628" width="16.90625" style="1" bestFit="1" customWidth="1"/>
    <col min="4629" max="4629" width="9.08984375" style="1"/>
    <col min="4630" max="4630" width="11.08984375" style="1" customWidth="1"/>
    <col min="4631" max="4631" width="12.08984375" style="1" bestFit="1" customWidth="1"/>
    <col min="4632" max="4633" width="9.08984375" style="1"/>
    <col min="4634" max="4634" width="14.08984375" style="1" customWidth="1"/>
    <col min="4635" max="4864" width="9.08984375" style="1"/>
    <col min="4865" max="4865" width="5.6328125" style="1" customWidth="1"/>
    <col min="4866" max="4866" width="29.08984375" style="1" customWidth="1"/>
    <col min="4867" max="4867" width="13.36328125" style="1" customWidth="1"/>
    <col min="4868" max="4868" width="13.08984375" style="1" customWidth="1"/>
    <col min="4869" max="4869" width="9.6328125" style="1" customWidth="1"/>
    <col min="4870" max="4870" width="17.6328125" style="1" customWidth="1"/>
    <col min="4871" max="4871" width="30.6328125" style="1" customWidth="1"/>
    <col min="4872" max="4872" width="17.6328125" style="1" customWidth="1"/>
    <col min="4873" max="4873" width="11.08984375" style="1" customWidth="1"/>
    <col min="4874" max="4874" width="14.453125" style="1" customWidth="1"/>
    <col min="4875" max="4875" width="12.36328125" style="1" customWidth="1"/>
    <col min="4876" max="4876" width="13.453125" style="1" customWidth="1"/>
    <col min="4877" max="4877" width="14.54296875" style="1" customWidth="1"/>
    <col min="4878" max="4878" width="2.54296875" style="1" customWidth="1"/>
    <col min="4879" max="4879" width="19.36328125" style="1" customWidth="1"/>
    <col min="4880" max="4880" width="13.08984375" style="1" customWidth="1"/>
    <col min="4881" max="4881" width="9.08984375" style="1"/>
    <col min="4882" max="4882" width="12" style="1" customWidth="1"/>
    <col min="4883" max="4883" width="9.08984375" style="1"/>
    <col min="4884" max="4884" width="16.90625" style="1" bestFit="1" customWidth="1"/>
    <col min="4885" max="4885" width="9.08984375" style="1"/>
    <col min="4886" max="4886" width="11.08984375" style="1" customWidth="1"/>
    <col min="4887" max="4887" width="12.08984375" style="1" bestFit="1" customWidth="1"/>
    <col min="4888" max="4889" width="9.08984375" style="1"/>
    <col min="4890" max="4890" width="14.08984375" style="1" customWidth="1"/>
    <col min="4891" max="5120" width="9.08984375" style="1"/>
    <col min="5121" max="5121" width="5.6328125" style="1" customWidth="1"/>
    <col min="5122" max="5122" width="29.08984375" style="1" customWidth="1"/>
    <col min="5123" max="5123" width="13.36328125" style="1" customWidth="1"/>
    <col min="5124" max="5124" width="13.08984375" style="1" customWidth="1"/>
    <col min="5125" max="5125" width="9.6328125" style="1" customWidth="1"/>
    <col min="5126" max="5126" width="17.6328125" style="1" customWidth="1"/>
    <col min="5127" max="5127" width="30.6328125" style="1" customWidth="1"/>
    <col min="5128" max="5128" width="17.6328125" style="1" customWidth="1"/>
    <col min="5129" max="5129" width="11.08984375" style="1" customWidth="1"/>
    <col min="5130" max="5130" width="14.453125" style="1" customWidth="1"/>
    <col min="5131" max="5131" width="12.36328125" style="1" customWidth="1"/>
    <col min="5132" max="5132" width="13.453125" style="1" customWidth="1"/>
    <col min="5133" max="5133" width="14.54296875" style="1" customWidth="1"/>
    <col min="5134" max="5134" width="2.54296875" style="1" customWidth="1"/>
    <col min="5135" max="5135" width="19.36328125" style="1" customWidth="1"/>
    <col min="5136" max="5136" width="13.08984375" style="1" customWidth="1"/>
    <col min="5137" max="5137" width="9.08984375" style="1"/>
    <col min="5138" max="5138" width="12" style="1" customWidth="1"/>
    <col min="5139" max="5139" width="9.08984375" style="1"/>
    <col min="5140" max="5140" width="16.90625" style="1" bestFit="1" customWidth="1"/>
    <col min="5141" max="5141" width="9.08984375" style="1"/>
    <col min="5142" max="5142" width="11.08984375" style="1" customWidth="1"/>
    <col min="5143" max="5143" width="12.08984375" style="1" bestFit="1" customWidth="1"/>
    <col min="5144" max="5145" width="9.08984375" style="1"/>
    <col min="5146" max="5146" width="14.08984375" style="1" customWidth="1"/>
    <col min="5147" max="5376" width="9.08984375" style="1"/>
    <col min="5377" max="5377" width="5.6328125" style="1" customWidth="1"/>
    <col min="5378" max="5378" width="29.08984375" style="1" customWidth="1"/>
    <col min="5379" max="5379" width="13.36328125" style="1" customWidth="1"/>
    <col min="5380" max="5380" width="13.08984375" style="1" customWidth="1"/>
    <col min="5381" max="5381" width="9.6328125" style="1" customWidth="1"/>
    <col min="5382" max="5382" width="17.6328125" style="1" customWidth="1"/>
    <col min="5383" max="5383" width="30.6328125" style="1" customWidth="1"/>
    <col min="5384" max="5384" width="17.6328125" style="1" customWidth="1"/>
    <col min="5385" max="5385" width="11.08984375" style="1" customWidth="1"/>
    <col min="5386" max="5386" width="14.453125" style="1" customWidth="1"/>
    <col min="5387" max="5387" width="12.36328125" style="1" customWidth="1"/>
    <col min="5388" max="5388" width="13.453125" style="1" customWidth="1"/>
    <col min="5389" max="5389" width="14.54296875" style="1" customWidth="1"/>
    <col min="5390" max="5390" width="2.54296875" style="1" customWidth="1"/>
    <col min="5391" max="5391" width="19.36328125" style="1" customWidth="1"/>
    <col min="5392" max="5392" width="13.08984375" style="1" customWidth="1"/>
    <col min="5393" max="5393" width="9.08984375" style="1"/>
    <col min="5394" max="5394" width="12" style="1" customWidth="1"/>
    <col min="5395" max="5395" width="9.08984375" style="1"/>
    <col min="5396" max="5396" width="16.90625" style="1" bestFit="1" customWidth="1"/>
    <col min="5397" max="5397" width="9.08984375" style="1"/>
    <col min="5398" max="5398" width="11.08984375" style="1" customWidth="1"/>
    <col min="5399" max="5399" width="12.08984375" style="1" bestFit="1" customWidth="1"/>
    <col min="5400" max="5401" width="9.08984375" style="1"/>
    <col min="5402" max="5402" width="14.08984375" style="1" customWidth="1"/>
    <col min="5403" max="5632" width="9.08984375" style="1"/>
    <col min="5633" max="5633" width="5.6328125" style="1" customWidth="1"/>
    <col min="5634" max="5634" width="29.08984375" style="1" customWidth="1"/>
    <col min="5635" max="5635" width="13.36328125" style="1" customWidth="1"/>
    <col min="5636" max="5636" width="13.08984375" style="1" customWidth="1"/>
    <col min="5637" max="5637" width="9.6328125" style="1" customWidth="1"/>
    <col min="5638" max="5638" width="17.6328125" style="1" customWidth="1"/>
    <col min="5639" max="5639" width="30.6328125" style="1" customWidth="1"/>
    <col min="5640" max="5640" width="17.6328125" style="1" customWidth="1"/>
    <col min="5641" max="5641" width="11.08984375" style="1" customWidth="1"/>
    <col min="5642" max="5642" width="14.453125" style="1" customWidth="1"/>
    <col min="5643" max="5643" width="12.36328125" style="1" customWidth="1"/>
    <col min="5644" max="5644" width="13.453125" style="1" customWidth="1"/>
    <col min="5645" max="5645" width="14.54296875" style="1" customWidth="1"/>
    <col min="5646" max="5646" width="2.54296875" style="1" customWidth="1"/>
    <col min="5647" max="5647" width="19.36328125" style="1" customWidth="1"/>
    <col min="5648" max="5648" width="13.08984375" style="1" customWidth="1"/>
    <col min="5649" max="5649" width="9.08984375" style="1"/>
    <col min="5650" max="5650" width="12" style="1" customWidth="1"/>
    <col min="5651" max="5651" width="9.08984375" style="1"/>
    <col min="5652" max="5652" width="16.90625" style="1" bestFit="1" customWidth="1"/>
    <col min="5653" max="5653" width="9.08984375" style="1"/>
    <col min="5654" max="5654" width="11.08984375" style="1" customWidth="1"/>
    <col min="5655" max="5655" width="12.08984375" style="1" bestFit="1" customWidth="1"/>
    <col min="5656" max="5657" width="9.08984375" style="1"/>
    <col min="5658" max="5658" width="14.08984375" style="1" customWidth="1"/>
    <col min="5659" max="5888" width="9.08984375" style="1"/>
    <col min="5889" max="5889" width="5.6328125" style="1" customWidth="1"/>
    <col min="5890" max="5890" width="29.08984375" style="1" customWidth="1"/>
    <col min="5891" max="5891" width="13.36328125" style="1" customWidth="1"/>
    <col min="5892" max="5892" width="13.08984375" style="1" customWidth="1"/>
    <col min="5893" max="5893" width="9.6328125" style="1" customWidth="1"/>
    <col min="5894" max="5894" width="17.6328125" style="1" customWidth="1"/>
    <col min="5895" max="5895" width="30.6328125" style="1" customWidth="1"/>
    <col min="5896" max="5896" width="17.6328125" style="1" customWidth="1"/>
    <col min="5897" max="5897" width="11.08984375" style="1" customWidth="1"/>
    <col min="5898" max="5898" width="14.453125" style="1" customWidth="1"/>
    <col min="5899" max="5899" width="12.36328125" style="1" customWidth="1"/>
    <col min="5900" max="5900" width="13.453125" style="1" customWidth="1"/>
    <col min="5901" max="5901" width="14.54296875" style="1" customWidth="1"/>
    <col min="5902" max="5902" width="2.54296875" style="1" customWidth="1"/>
    <col min="5903" max="5903" width="19.36328125" style="1" customWidth="1"/>
    <col min="5904" max="5904" width="13.08984375" style="1" customWidth="1"/>
    <col min="5905" max="5905" width="9.08984375" style="1"/>
    <col min="5906" max="5906" width="12" style="1" customWidth="1"/>
    <col min="5907" max="5907" width="9.08984375" style="1"/>
    <col min="5908" max="5908" width="16.90625" style="1" bestFit="1" customWidth="1"/>
    <col min="5909" max="5909" width="9.08984375" style="1"/>
    <col min="5910" max="5910" width="11.08984375" style="1" customWidth="1"/>
    <col min="5911" max="5911" width="12.08984375" style="1" bestFit="1" customWidth="1"/>
    <col min="5912" max="5913" width="9.08984375" style="1"/>
    <col min="5914" max="5914" width="14.08984375" style="1" customWidth="1"/>
    <col min="5915" max="6144" width="9.08984375" style="1"/>
    <col min="6145" max="6145" width="5.6328125" style="1" customWidth="1"/>
    <col min="6146" max="6146" width="29.08984375" style="1" customWidth="1"/>
    <col min="6147" max="6147" width="13.36328125" style="1" customWidth="1"/>
    <col min="6148" max="6148" width="13.08984375" style="1" customWidth="1"/>
    <col min="6149" max="6149" width="9.6328125" style="1" customWidth="1"/>
    <col min="6150" max="6150" width="17.6328125" style="1" customWidth="1"/>
    <col min="6151" max="6151" width="30.6328125" style="1" customWidth="1"/>
    <col min="6152" max="6152" width="17.6328125" style="1" customWidth="1"/>
    <col min="6153" max="6153" width="11.08984375" style="1" customWidth="1"/>
    <col min="6154" max="6154" width="14.453125" style="1" customWidth="1"/>
    <col min="6155" max="6155" width="12.36328125" style="1" customWidth="1"/>
    <col min="6156" max="6156" width="13.453125" style="1" customWidth="1"/>
    <col min="6157" max="6157" width="14.54296875" style="1" customWidth="1"/>
    <col min="6158" max="6158" width="2.54296875" style="1" customWidth="1"/>
    <col min="6159" max="6159" width="19.36328125" style="1" customWidth="1"/>
    <col min="6160" max="6160" width="13.08984375" style="1" customWidth="1"/>
    <col min="6161" max="6161" width="9.08984375" style="1"/>
    <col min="6162" max="6162" width="12" style="1" customWidth="1"/>
    <col min="6163" max="6163" width="9.08984375" style="1"/>
    <col min="6164" max="6164" width="16.90625" style="1" bestFit="1" customWidth="1"/>
    <col min="6165" max="6165" width="9.08984375" style="1"/>
    <col min="6166" max="6166" width="11.08984375" style="1" customWidth="1"/>
    <col min="6167" max="6167" width="12.08984375" style="1" bestFit="1" customWidth="1"/>
    <col min="6168" max="6169" width="9.08984375" style="1"/>
    <col min="6170" max="6170" width="14.08984375" style="1" customWidth="1"/>
    <col min="6171" max="6400" width="9.08984375" style="1"/>
    <col min="6401" max="6401" width="5.6328125" style="1" customWidth="1"/>
    <col min="6402" max="6402" width="29.08984375" style="1" customWidth="1"/>
    <col min="6403" max="6403" width="13.36328125" style="1" customWidth="1"/>
    <col min="6404" max="6404" width="13.08984375" style="1" customWidth="1"/>
    <col min="6405" max="6405" width="9.6328125" style="1" customWidth="1"/>
    <col min="6406" max="6406" width="17.6328125" style="1" customWidth="1"/>
    <col min="6407" max="6407" width="30.6328125" style="1" customWidth="1"/>
    <col min="6408" max="6408" width="17.6328125" style="1" customWidth="1"/>
    <col min="6409" max="6409" width="11.08984375" style="1" customWidth="1"/>
    <col min="6410" max="6410" width="14.453125" style="1" customWidth="1"/>
    <col min="6411" max="6411" width="12.36328125" style="1" customWidth="1"/>
    <col min="6412" max="6412" width="13.453125" style="1" customWidth="1"/>
    <col min="6413" max="6413" width="14.54296875" style="1" customWidth="1"/>
    <col min="6414" max="6414" width="2.54296875" style="1" customWidth="1"/>
    <col min="6415" max="6415" width="19.36328125" style="1" customWidth="1"/>
    <col min="6416" max="6416" width="13.08984375" style="1" customWidth="1"/>
    <col min="6417" max="6417" width="9.08984375" style="1"/>
    <col min="6418" max="6418" width="12" style="1" customWidth="1"/>
    <col min="6419" max="6419" width="9.08984375" style="1"/>
    <col min="6420" max="6420" width="16.90625" style="1" bestFit="1" customWidth="1"/>
    <col min="6421" max="6421" width="9.08984375" style="1"/>
    <col min="6422" max="6422" width="11.08984375" style="1" customWidth="1"/>
    <col min="6423" max="6423" width="12.08984375" style="1" bestFit="1" customWidth="1"/>
    <col min="6424" max="6425" width="9.08984375" style="1"/>
    <col min="6426" max="6426" width="14.08984375" style="1" customWidth="1"/>
    <col min="6427" max="6656" width="9.08984375" style="1"/>
    <col min="6657" max="6657" width="5.6328125" style="1" customWidth="1"/>
    <col min="6658" max="6658" width="29.08984375" style="1" customWidth="1"/>
    <col min="6659" max="6659" width="13.36328125" style="1" customWidth="1"/>
    <col min="6660" max="6660" width="13.08984375" style="1" customWidth="1"/>
    <col min="6661" max="6661" width="9.6328125" style="1" customWidth="1"/>
    <col min="6662" max="6662" width="17.6328125" style="1" customWidth="1"/>
    <col min="6663" max="6663" width="30.6328125" style="1" customWidth="1"/>
    <col min="6664" max="6664" width="17.6328125" style="1" customWidth="1"/>
    <col min="6665" max="6665" width="11.08984375" style="1" customWidth="1"/>
    <col min="6666" max="6666" width="14.453125" style="1" customWidth="1"/>
    <col min="6667" max="6667" width="12.36328125" style="1" customWidth="1"/>
    <col min="6668" max="6668" width="13.453125" style="1" customWidth="1"/>
    <col min="6669" max="6669" width="14.54296875" style="1" customWidth="1"/>
    <col min="6670" max="6670" width="2.54296875" style="1" customWidth="1"/>
    <col min="6671" max="6671" width="19.36328125" style="1" customWidth="1"/>
    <col min="6672" max="6672" width="13.08984375" style="1" customWidth="1"/>
    <col min="6673" max="6673" width="9.08984375" style="1"/>
    <col min="6674" max="6674" width="12" style="1" customWidth="1"/>
    <col min="6675" max="6675" width="9.08984375" style="1"/>
    <col min="6676" max="6676" width="16.90625" style="1" bestFit="1" customWidth="1"/>
    <col min="6677" max="6677" width="9.08984375" style="1"/>
    <col min="6678" max="6678" width="11.08984375" style="1" customWidth="1"/>
    <col min="6679" max="6679" width="12.08984375" style="1" bestFit="1" customWidth="1"/>
    <col min="6680" max="6681" width="9.08984375" style="1"/>
    <col min="6682" max="6682" width="14.08984375" style="1" customWidth="1"/>
    <col min="6683" max="6912" width="9.08984375" style="1"/>
    <col min="6913" max="6913" width="5.6328125" style="1" customWidth="1"/>
    <col min="6914" max="6914" width="29.08984375" style="1" customWidth="1"/>
    <col min="6915" max="6915" width="13.36328125" style="1" customWidth="1"/>
    <col min="6916" max="6916" width="13.08984375" style="1" customWidth="1"/>
    <col min="6917" max="6917" width="9.6328125" style="1" customWidth="1"/>
    <col min="6918" max="6918" width="17.6328125" style="1" customWidth="1"/>
    <col min="6919" max="6919" width="30.6328125" style="1" customWidth="1"/>
    <col min="6920" max="6920" width="17.6328125" style="1" customWidth="1"/>
    <col min="6921" max="6921" width="11.08984375" style="1" customWidth="1"/>
    <col min="6922" max="6922" width="14.453125" style="1" customWidth="1"/>
    <col min="6923" max="6923" width="12.36328125" style="1" customWidth="1"/>
    <col min="6924" max="6924" width="13.453125" style="1" customWidth="1"/>
    <col min="6925" max="6925" width="14.54296875" style="1" customWidth="1"/>
    <col min="6926" max="6926" width="2.54296875" style="1" customWidth="1"/>
    <col min="6927" max="6927" width="19.36328125" style="1" customWidth="1"/>
    <col min="6928" max="6928" width="13.08984375" style="1" customWidth="1"/>
    <col min="6929" max="6929" width="9.08984375" style="1"/>
    <col min="6930" max="6930" width="12" style="1" customWidth="1"/>
    <col min="6931" max="6931" width="9.08984375" style="1"/>
    <col min="6932" max="6932" width="16.90625" style="1" bestFit="1" customWidth="1"/>
    <col min="6933" max="6933" width="9.08984375" style="1"/>
    <col min="6934" max="6934" width="11.08984375" style="1" customWidth="1"/>
    <col min="6935" max="6935" width="12.08984375" style="1" bestFit="1" customWidth="1"/>
    <col min="6936" max="6937" width="9.08984375" style="1"/>
    <col min="6938" max="6938" width="14.08984375" style="1" customWidth="1"/>
    <col min="6939" max="7168" width="9.08984375" style="1"/>
    <col min="7169" max="7169" width="5.6328125" style="1" customWidth="1"/>
    <col min="7170" max="7170" width="29.08984375" style="1" customWidth="1"/>
    <col min="7171" max="7171" width="13.36328125" style="1" customWidth="1"/>
    <col min="7172" max="7172" width="13.08984375" style="1" customWidth="1"/>
    <col min="7173" max="7173" width="9.6328125" style="1" customWidth="1"/>
    <col min="7174" max="7174" width="17.6328125" style="1" customWidth="1"/>
    <col min="7175" max="7175" width="30.6328125" style="1" customWidth="1"/>
    <col min="7176" max="7176" width="17.6328125" style="1" customWidth="1"/>
    <col min="7177" max="7177" width="11.08984375" style="1" customWidth="1"/>
    <col min="7178" max="7178" width="14.453125" style="1" customWidth="1"/>
    <col min="7179" max="7179" width="12.36328125" style="1" customWidth="1"/>
    <col min="7180" max="7180" width="13.453125" style="1" customWidth="1"/>
    <col min="7181" max="7181" width="14.54296875" style="1" customWidth="1"/>
    <col min="7182" max="7182" width="2.54296875" style="1" customWidth="1"/>
    <col min="7183" max="7183" width="19.36328125" style="1" customWidth="1"/>
    <col min="7184" max="7184" width="13.08984375" style="1" customWidth="1"/>
    <col min="7185" max="7185" width="9.08984375" style="1"/>
    <col min="7186" max="7186" width="12" style="1" customWidth="1"/>
    <col min="7187" max="7187" width="9.08984375" style="1"/>
    <col min="7188" max="7188" width="16.90625" style="1" bestFit="1" customWidth="1"/>
    <col min="7189" max="7189" width="9.08984375" style="1"/>
    <col min="7190" max="7190" width="11.08984375" style="1" customWidth="1"/>
    <col min="7191" max="7191" width="12.08984375" style="1" bestFit="1" customWidth="1"/>
    <col min="7192" max="7193" width="9.08984375" style="1"/>
    <col min="7194" max="7194" width="14.08984375" style="1" customWidth="1"/>
    <col min="7195" max="7424" width="9.08984375" style="1"/>
    <col min="7425" max="7425" width="5.6328125" style="1" customWidth="1"/>
    <col min="7426" max="7426" width="29.08984375" style="1" customWidth="1"/>
    <col min="7427" max="7427" width="13.36328125" style="1" customWidth="1"/>
    <col min="7428" max="7428" width="13.08984375" style="1" customWidth="1"/>
    <col min="7429" max="7429" width="9.6328125" style="1" customWidth="1"/>
    <col min="7430" max="7430" width="17.6328125" style="1" customWidth="1"/>
    <col min="7431" max="7431" width="30.6328125" style="1" customWidth="1"/>
    <col min="7432" max="7432" width="17.6328125" style="1" customWidth="1"/>
    <col min="7433" max="7433" width="11.08984375" style="1" customWidth="1"/>
    <col min="7434" max="7434" width="14.453125" style="1" customWidth="1"/>
    <col min="7435" max="7435" width="12.36328125" style="1" customWidth="1"/>
    <col min="7436" max="7436" width="13.453125" style="1" customWidth="1"/>
    <col min="7437" max="7437" width="14.54296875" style="1" customWidth="1"/>
    <col min="7438" max="7438" width="2.54296875" style="1" customWidth="1"/>
    <col min="7439" max="7439" width="19.36328125" style="1" customWidth="1"/>
    <col min="7440" max="7440" width="13.08984375" style="1" customWidth="1"/>
    <col min="7441" max="7441" width="9.08984375" style="1"/>
    <col min="7442" max="7442" width="12" style="1" customWidth="1"/>
    <col min="7443" max="7443" width="9.08984375" style="1"/>
    <col min="7444" max="7444" width="16.90625" style="1" bestFit="1" customWidth="1"/>
    <col min="7445" max="7445" width="9.08984375" style="1"/>
    <col min="7446" max="7446" width="11.08984375" style="1" customWidth="1"/>
    <col min="7447" max="7447" width="12.08984375" style="1" bestFit="1" customWidth="1"/>
    <col min="7448" max="7449" width="9.08984375" style="1"/>
    <col min="7450" max="7450" width="14.08984375" style="1" customWidth="1"/>
    <col min="7451" max="7680" width="9.08984375" style="1"/>
    <col min="7681" max="7681" width="5.6328125" style="1" customWidth="1"/>
    <col min="7682" max="7682" width="29.08984375" style="1" customWidth="1"/>
    <col min="7683" max="7683" width="13.36328125" style="1" customWidth="1"/>
    <col min="7684" max="7684" width="13.08984375" style="1" customWidth="1"/>
    <col min="7685" max="7685" width="9.6328125" style="1" customWidth="1"/>
    <col min="7686" max="7686" width="17.6328125" style="1" customWidth="1"/>
    <col min="7687" max="7687" width="30.6328125" style="1" customWidth="1"/>
    <col min="7688" max="7688" width="17.6328125" style="1" customWidth="1"/>
    <col min="7689" max="7689" width="11.08984375" style="1" customWidth="1"/>
    <col min="7690" max="7690" width="14.453125" style="1" customWidth="1"/>
    <col min="7691" max="7691" width="12.36328125" style="1" customWidth="1"/>
    <col min="7692" max="7692" width="13.453125" style="1" customWidth="1"/>
    <col min="7693" max="7693" width="14.54296875" style="1" customWidth="1"/>
    <col min="7694" max="7694" width="2.54296875" style="1" customWidth="1"/>
    <col min="7695" max="7695" width="19.36328125" style="1" customWidth="1"/>
    <col min="7696" max="7696" width="13.08984375" style="1" customWidth="1"/>
    <col min="7697" max="7697" width="9.08984375" style="1"/>
    <col min="7698" max="7698" width="12" style="1" customWidth="1"/>
    <col min="7699" max="7699" width="9.08984375" style="1"/>
    <col min="7700" max="7700" width="16.90625" style="1" bestFit="1" customWidth="1"/>
    <col min="7701" max="7701" width="9.08984375" style="1"/>
    <col min="7702" max="7702" width="11.08984375" style="1" customWidth="1"/>
    <col min="7703" max="7703" width="12.08984375" style="1" bestFit="1" customWidth="1"/>
    <col min="7704" max="7705" width="9.08984375" style="1"/>
    <col min="7706" max="7706" width="14.08984375" style="1" customWidth="1"/>
    <col min="7707" max="7936" width="9.08984375" style="1"/>
    <col min="7937" max="7937" width="5.6328125" style="1" customWidth="1"/>
    <col min="7938" max="7938" width="29.08984375" style="1" customWidth="1"/>
    <col min="7939" max="7939" width="13.36328125" style="1" customWidth="1"/>
    <col min="7940" max="7940" width="13.08984375" style="1" customWidth="1"/>
    <col min="7941" max="7941" width="9.6328125" style="1" customWidth="1"/>
    <col min="7942" max="7942" width="17.6328125" style="1" customWidth="1"/>
    <col min="7943" max="7943" width="30.6328125" style="1" customWidth="1"/>
    <col min="7944" max="7944" width="17.6328125" style="1" customWidth="1"/>
    <col min="7945" max="7945" width="11.08984375" style="1" customWidth="1"/>
    <col min="7946" max="7946" width="14.453125" style="1" customWidth="1"/>
    <col min="7947" max="7947" width="12.36328125" style="1" customWidth="1"/>
    <col min="7948" max="7948" width="13.453125" style="1" customWidth="1"/>
    <col min="7949" max="7949" width="14.54296875" style="1" customWidth="1"/>
    <col min="7950" max="7950" width="2.54296875" style="1" customWidth="1"/>
    <col min="7951" max="7951" width="19.36328125" style="1" customWidth="1"/>
    <col min="7952" max="7952" width="13.08984375" style="1" customWidth="1"/>
    <col min="7953" max="7953" width="9.08984375" style="1"/>
    <col min="7954" max="7954" width="12" style="1" customWidth="1"/>
    <col min="7955" max="7955" width="9.08984375" style="1"/>
    <col min="7956" max="7956" width="16.90625" style="1" bestFit="1" customWidth="1"/>
    <col min="7957" max="7957" width="9.08984375" style="1"/>
    <col min="7958" max="7958" width="11.08984375" style="1" customWidth="1"/>
    <col min="7959" max="7959" width="12.08984375" style="1" bestFit="1" customWidth="1"/>
    <col min="7960" max="7961" width="9.08984375" style="1"/>
    <col min="7962" max="7962" width="14.08984375" style="1" customWidth="1"/>
    <col min="7963" max="8192" width="9.08984375" style="1"/>
    <col min="8193" max="8193" width="5.6328125" style="1" customWidth="1"/>
    <col min="8194" max="8194" width="29.08984375" style="1" customWidth="1"/>
    <col min="8195" max="8195" width="13.36328125" style="1" customWidth="1"/>
    <col min="8196" max="8196" width="13.08984375" style="1" customWidth="1"/>
    <col min="8197" max="8197" width="9.6328125" style="1" customWidth="1"/>
    <col min="8198" max="8198" width="17.6328125" style="1" customWidth="1"/>
    <col min="8199" max="8199" width="30.6328125" style="1" customWidth="1"/>
    <col min="8200" max="8200" width="17.6328125" style="1" customWidth="1"/>
    <col min="8201" max="8201" width="11.08984375" style="1" customWidth="1"/>
    <col min="8202" max="8202" width="14.453125" style="1" customWidth="1"/>
    <col min="8203" max="8203" width="12.36328125" style="1" customWidth="1"/>
    <col min="8204" max="8204" width="13.453125" style="1" customWidth="1"/>
    <col min="8205" max="8205" width="14.54296875" style="1" customWidth="1"/>
    <col min="8206" max="8206" width="2.54296875" style="1" customWidth="1"/>
    <col min="8207" max="8207" width="19.36328125" style="1" customWidth="1"/>
    <col min="8208" max="8208" width="13.08984375" style="1" customWidth="1"/>
    <col min="8209" max="8209" width="9.08984375" style="1"/>
    <col min="8210" max="8210" width="12" style="1" customWidth="1"/>
    <col min="8211" max="8211" width="9.08984375" style="1"/>
    <col min="8212" max="8212" width="16.90625" style="1" bestFit="1" customWidth="1"/>
    <col min="8213" max="8213" width="9.08984375" style="1"/>
    <col min="8214" max="8214" width="11.08984375" style="1" customWidth="1"/>
    <col min="8215" max="8215" width="12.08984375" style="1" bestFit="1" customWidth="1"/>
    <col min="8216" max="8217" width="9.08984375" style="1"/>
    <col min="8218" max="8218" width="14.08984375" style="1" customWidth="1"/>
    <col min="8219" max="8448" width="9.08984375" style="1"/>
    <col min="8449" max="8449" width="5.6328125" style="1" customWidth="1"/>
    <col min="8450" max="8450" width="29.08984375" style="1" customWidth="1"/>
    <col min="8451" max="8451" width="13.36328125" style="1" customWidth="1"/>
    <col min="8452" max="8452" width="13.08984375" style="1" customWidth="1"/>
    <col min="8453" max="8453" width="9.6328125" style="1" customWidth="1"/>
    <col min="8454" max="8454" width="17.6328125" style="1" customWidth="1"/>
    <col min="8455" max="8455" width="30.6328125" style="1" customWidth="1"/>
    <col min="8456" max="8456" width="17.6328125" style="1" customWidth="1"/>
    <col min="8457" max="8457" width="11.08984375" style="1" customWidth="1"/>
    <col min="8458" max="8458" width="14.453125" style="1" customWidth="1"/>
    <col min="8459" max="8459" width="12.36328125" style="1" customWidth="1"/>
    <col min="8460" max="8460" width="13.453125" style="1" customWidth="1"/>
    <col min="8461" max="8461" width="14.54296875" style="1" customWidth="1"/>
    <col min="8462" max="8462" width="2.54296875" style="1" customWidth="1"/>
    <col min="8463" max="8463" width="19.36328125" style="1" customWidth="1"/>
    <col min="8464" max="8464" width="13.08984375" style="1" customWidth="1"/>
    <col min="8465" max="8465" width="9.08984375" style="1"/>
    <col min="8466" max="8466" width="12" style="1" customWidth="1"/>
    <col min="8467" max="8467" width="9.08984375" style="1"/>
    <col min="8468" max="8468" width="16.90625" style="1" bestFit="1" customWidth="1"/>
    <col min="8469" max="8469" width="9.08984375" style="1"/>
    <col min="8470" max="8470" width="11.08984375" style="1" customWidth="1"/>
    <col min="8471" max="8471" width="12.08984375" style="1" bestFit="1" customWidth="1"/>
    <col min="8472" max="8473" width="9.08984375" style="1"/>
    <col min="8474" max="8474" width="14.08984375" style="1" customWidth="1"/>
    <col min="8475" max="8704" width="9.08984375" style="1"/>
    <col min="8705" max="8705" width="5.6328125" style="1" customWidth="1"/>
    <col min="8706" max="8706" width="29.08984375" style="1" customWidth="1"/>
    <col min="8707" max="8707" width="13.36328125" style="1" customWidth="1"/>
    <col min="8708" max="8708" width="13.08984375" style="1" customWidth="1"/>
    <col min="8709" max="8709" width="9.6328125" style="1" customWidth="1"/>
    <col min="8710" max="8710" width="17.6328125" style="1" customWidth="1"/>
    <col min="8711" max="8711" width="30.6328125" style="1" customWidth="1"/>
    <col min="8712" max="8712" width="17.6328125" style="1" customWidth="1"/>
    <col min="8713" max="8713" width="11.08984375" style="1" customWidth="1"/>
    <col min="8714" max="8714" width="14.453125" style="1" customWidth="1"/>
    <col min="8715" max="8715" width="12.36328125" style="1" customWidth="1"/>
    <col min="8716" max="8716" width="13.453125" style="1" customWidth="1"/>
    <col min="8717" max="8717" width="14.54296875" style="1" customWidth="1"/>
    <col min="8718" max="8718" width="2.54296875" style="1" customWidth="1"/>
    <col min="8719" max="8719" width="19.36328125" style="1" customWidth="1"/>
    <col min="8720" max="8720" width="13.08984375" style="1" customWidth="1"/>
    <col min="8721" max="8721" width="9.08984375" style="1"/>
    <col min="8722" max="8722" width="12" style="1" customWidth="1"/>
    <col min="8723" max="8723" width="9.08984375" style="1"/>
    <col min="8724" max="8724" width="16.90625" style="1" bestFit="1" customWidth="1"/>
    <col min="8725" max="8725" width="9.08984375" style="1"/>
    <col min="8726" max="8726" width="11.08984375" style="1" customWidth="1"/>
    <col min="8727" max="8727" width="12.08984375" style="1" bestFit="1" customWidth="1"/>
    <col min="8728" max="8729" width="9.08984375" style="1"/>
    <col min="8730" max="8730" width="14.08984375" style="1" customWidth="1"/>
    <col min="8731" max="8960" width="9.08984375" style="1"/>
    <col min="8961" max="8961" width="5.6328125" style="1" customWidth="1"/>
    <col min="8962" max="8962" width="29.08984375" style="1" customWidth="1"/>
    <col min="8963" max="8963" width="13.36328125" style="1" customWidth="1"/>
    <col min="8964" max="8964" width="13.08984375" style="1" customWidth="1"/>
    <col min="8965" max="8965" width="9.6328125" style="1" customWidth="1"/>
    <col min="8966" max="8966" width="17.6328125" style="1" customWidth="1"/>
    <col min="8967" max="8967" width="30.6328125" style="1" customWidth="1"/>
    <col min="8968" max="8968" width="17.6328125" style="1" customWidth="1"/>
    <col min="8969" max="8969" width="11.08984375" style="1" customWidth="1"/>
    <col min="8970" max="8970" width="14.453125" style="1" customWidth="1"/>
    <col min="8971" max="8971" width="12.36328125" style="1" customWidth="1"/>
    <col min="8972" max="8972" width="13.453125" style="1" customWidth="1"/>
    <col min="8973" max="8973" width="14.54296875" style="1" customWidth="1"/>
    <col min="8974" max="8974" width="2.54296875" style="1" customWidth="1"/>
    <col min="8975" max="8975" width="19.36328125" style="1" customWidth="1"/>
    <col min="8976" max="8976" width="13.08984375" style="1" customWidth="1"/>
    <col min="8977" max="8977" width="9.08984375" style="1"/>
    <col min="8978" max="8978" width="12" style="1" customWidth="1"/>
    <col min="8979" max="8979" width="9.08984375" style="1"/>
    <col min="8980" max="8980" width="16.90625" style="1" bestFit="1" customWidth="1"/>
    <col min="8981" max="8981" width="9.08984375" style="1"/>
    <col min="8982" max="8982" width="11.08984375" style="1" customWidth="1"/>
    <col min="8983" max="8983" width="12.08984375" style="1" bestFit="1" customWidth="1"/>
    <col min="8984" max="8985" width="9.08984375" style="1"/>
    <col min="8986" max="8986" width="14.08984375" style="1" customWidth="1"/>
    <col min="8987" max="9216" width="9.08984375" style="1"/>
    <col min="9217" max="9217" width="5.6328125" style="1" customWidth="1"/>
    <col min="9218" max="9218" width="29.08984375" style="1" customWidth="1"/>
    <col min="9219" max="9219" width="13.36328125" style="1" customWidth="1"/>
    <col min="9220" max="9220" width="13.08984375" style="1" customWidth="1"/>
    <col min="9221" max="9221" width="9.6328125" style="1" customWidth="1"/>
    <col min="9222" max="9222" width="17.6328125" style="1" customWidth="1"/>
    <col min="9223" max="9223" width="30.6328125" style="1" customWidth="1"/>
    <col min="9224" max="9224" width="17.6328125" style="1" customWidth="1"/>
    <col min="9225" max="9225" width="11.08984375" style="1" customWidth="1"/>
    <col min="9226" max="9226" width="14.453125" style="1" customWidth="1"/>
    <col min="9227" max="9227" width="12.36328125" style="1" customWidth="1"/>
    <col min="9228" max="9228" width="13.453125" style="1" customWidth="1"/>
    <col min="9229" max="9229" width="14.54296875" style="1" customWidth="1"/>
    <col min="9230" max="9230" width="2.54296875" style="1" customWidth="1"/>
    <col min="9231" max="9231" width="19.36328125" style="1" customWidth="1"/>
    <col min="9232" max="9232" width="13.08984375" style="1" customWidth="1"/>
    <col min="9233" max="9233" width="9.08984375" style="1"/>
    <col min="9234" max="9234" width="12" style="1" customWidth="1"/>
    <col min="9235" max="9235" width="9.08984375" style="1"/>
    <col min="9236" max="9236" width="16.90625" style="1" bestFit="1" customWidth="1"/>
    <col min="9237" max="9237" width="9.08984375" style="1"/>
    <col min="9238" max="9238" width="11.08984375" style="1" customWidth="1"/>
    <col min="9239" max="9239" width="12.08984375" style="1" bestFit="1" customWidth="1"/>
    <col min="9240" max="9241" width="9.08984375" style="1"/>
    <col min="9242" max="9242" width="14.08984375" style="1" customWidth="1"/>
    <col min="9243" max="9472" width="9.08984375" style="1"/>
    <col min="9473" max="9473" width="5.6328125" style="1" customWidth="1"/>
    <col min="9474" max="9474" width="29.08984375" style="1" customWidth="1"/>
    <col min="9475" max="9475" width="13.36328125" style="1" customWidth="1"/>
    <col min="9476" max="9476" width="13.08984375" style="1" customWidth="1"/>
    <col min="9477" max="9477" width="9.6328125" style="1" customWidth="1"/>
    <col min="9478" max="9478" width="17.6328125" style="1" customWidth="1"/>
    <col min="9479" max="9479" width="30.6328125" style="1" customWidth="1"/>
    <col min="9480" max="9480" width="17.6328125" style="1" customWidth="1"/>
    <col min="9481" max="9481" width="11.08984375" style="1" customWidth="1"/>
    <col min="9482" max="9482" width="14.453125" style="1" customWidth="1"/>
    <col min="9483" max="9483" width="12.36328125" style="1" customWidth="1"/>
    <col min="9484" max="9484" width="13.453125" style="1" customWidth="1"/>
    <col min="9485" max="9485" width="14.54296875" style="1" customWidth="1"/>
    <col min="9486" max="9486" width="2.54296875" style="1" customWidth="1"/>
    <col min="9487" max="9487" width="19.36328125" style="1" customWidth="1"/>
    <col min="9488" max="9488" width="13.08984375" style="1" customWidth="1"/>
    <col min="9489" max="9489" width="9.08984375" style="1"/>
    <col min="9490" max="9490" width="12" style="1" customWidth="1"/>
    <col min="9491" max="9491" width="9.08984375" style="1"/>
    <col min="9492" max="9492" width="16.90625" style="1" bestFit="1" customWidth="1"/>
    <col min="9493" max="9493" width="9.08984375" style="1"/>
    <col min="9494" max="9494" width="11.08984375" style="1" customWidth="1"/>
    <col min="9495" max="9495" width="12.08984375" style="1" bestFit="1" customWidth="1"/>
    <col min="9496" max="9497" width="9.08984375" style="1"/>
    <col min="9498" max="9498" width="14.08984375" style="1" customWidth="1"/>
    <col min="9499" max="9728" width="9.08984375" style="1"/>
    <col min="9729" max="9729" width="5.6328125" style="1" customWidth="1"/>
    <col min="9730" max="9730" width="29.08984375" style="1" customWidth="1"/>
    <col min="9731" max="9731" width="13.36328125" style="1" customWidth="1"/>
    <col min="9732" max="9732" width="13.08984375" style="1" customWidth="1"/>
    <col min="9733" max="9733" width="9.6328125" style="1" customWidth="1"/>
    <col min="9734" max="9734" width="17.6328125" style="1" customWidth="1"/>
    <col min="9735" max="9735" width="30.6328125" style="1" customWidth="1"/>
    <col min="9736" max="9736" width="17.6328125" style="1" customWidth="1"/>
    <col min="9737" max="9737" width="11.08984375" style="1" customWidth="1"/>
    <col min="9738" max="9738" width="14.453125" style="1" customWidth="1"/>
    <col min="9739" max="9739" width="12.36328125" style="1" customWidth="1"/>
    <col min="9740" max="9740" width="13.453125" style="1" customWidth="1"/>
    <col min="9741" max="9741" width="14.54296875" style="1" customWidth="1"/>
    <col min="9742" max="9742" width="2.54296875" style="1" customWidth="1"/>
    <col min="9743" max="9743" width="19.36328125" style="1" customWidth="1"/>
    <col min="9744" max="9744" width="13.08984375" style="1" customWidth="1"/>
    <col min="9745" max="9745" width="9.08984375" style="1"/>
    <col min="9746" max="9746" width="12" style="1" customWidth="1"/>
    <col min="9747" max="9747" width="9.08984375" style="1"/>
    <col min="9748" max="9748" width="16.90625" style="1" bestFit="1" customWidth="1"/>
    <col min="9749" max="9749" width="9.08984375" style="1"/>
    <col min="9750" max="9750" width="11.08984375" style="1" customWidth="1"/>
    <col min="9751" max="9751" width="12.08984375" style="1" bestFit="1" customWidth="1"/>
    <col min="9752" max="9753" width="9.08984375" style="1"/>
    <col min="9754" max="9754" width="14.08984375" style="1" customWidth="1"/>
    <col min="9755" max="9984" width="9.08984375" style="1"/>
    <col min="9985" max="9985" width="5.6328125" style="1" customWidth="1"/>
    <col min="9986" max="9986" width="29.08984375" style="1" customWidth="1"/>
    <col min="9987" max="9987" width="13.36328125" style="1" customWidth="1"/>
    <col min="9988" max="9988" width="13.08984375" style="1" customWidth="1"/>
    <col min="9989" max="9989" width="9.6328125" style="1" customWidth="1"/>
    <col min="9990" max="9990" width="17.6328125" style="1" customWidth="1"/>
    <col min="9991" max="9991" width="30.6328125" style="1" customWidth="1"/>
    <col min="9992" max="9992" width="17.6328125" style="1" customWidth="1"/>
    <col min="9993" max="9993" width="11.08984375" style="1" customWidth="1"/>
    <col min="9994" max="9994" width="14.453125" style="1" customWidth="1"/>
    <col min="9995" max="9995" width="12.36328125" style="1" customWidth="1"/>
    <col min="9996" max="9996" width="13.453125" style="1" customWidth="1"/>
    <col min="9997" max="9997" width="14.54296875" style="1" customWidth="1"/>
    <col min="9998" max="9998" width="2.54296875" style="1" customWidth="1"/>
    <col min="9999" max="9999" width="19.36328125" style="1" customWidth="1"/>
    <col min="10000" max="10000" width="13.08984375" style="1" customWidth="1"/>
    <col min="10001" max="10001" width="9.08984375" style="1"/>
    <col min="10002" max="10002" width="12" style="1" customWidth="1"/>
    <col min="10003" max="10003" width="9.08984375" style="1"/>
    <col min="10004" max="10004" width="16.90625" style="1" bestFit="1" customWidth="1"/>
    <col min="10005" max="10005" width="9.08984375" style="1"/>
    <col min="10006" max="10006" width="11.08984375" style="1" customWidth="1"/>
    <col min="10007" max="10007" width="12.08984375" style="1" bestFit="1" customWidth="1"/>
    <col min="10008" max="10009" width="9.08984375" style="1"/>
    <col min="10010" max="10010" width="14.08984375" style="1" customWidth="1"/>
    <col min="10011" max="10240" width="9.08984375" style="1"/>
    <col min="10241" max="10241" width="5.6328125" style="1" customWidth="1"/>
    <col min="10242" max="10242" width="29.08984375" style="1" customWidth="1"/>
    <col min="10243" max="10243" width="13.36328125" style="1" customWidth="1"/>
    <col min="10244" max="10244" width="13.08984375" style="1" customWidth="1"/>
    <col min="10245" max="10245" width="9.6328125" style="1" customWidth="1"/>
    <col min="10246" max="10246" width="17.6328125" style="1" customWidth="1"/>
    <col min="10247" max="10247" width="30.6328125" style="1" customWidth="1"/>
    <col min="10248" max="10248" width="17.6328125" style="1" customWidth="1"/>
    <col min="10249" max="10249" width="11.08984375" style="1" customWidth="1"/>
    <col min="10250" max="10250" width="14.453125" style="1" customWidth="1"/>
    <col min="10251" max="10251" width="12.36328125" style="1" customWidth="1"/>
    <col min="10252" max="10252" width="13.453125" style="1" customWidth="1"/>
    <col min="10253" max="10253" width="14.54296875" style="1" customWidth="1"/>
    <col min="10254" max="10254" width="2.54296875" style="1" customWidth="1"/>
    <col min="10255" max="10255" width="19.36328125" style="1" customWidth="1"/>
    <col min="10256" max="10256" width="13.08984375" style="1" customWidth="1"/>
    <col min="10257" max="10257" width="9.08984375" style="1"/>
    <col min="10258" max="10258" width="12" style="1" customWidth="1"/>
    <col min="10259" max="10259" width="9.08984375" style="1"/>
    <col min="10260" max="10260" width="16.90625" style="1" bestFit="1" customWidth="1"/>
    <col min="10261" max="10261" width="9.08984375" style="1"/>
    <col min="10262" max="10262" width="11.08984375" style="1" customWidth="1"/>
    <col min="10263" max="10263" width="12.08984375" style="1" bestFit="1" customWidth="1"/>
    <col min="10264" max="10265" width="9.08984375" style="1"/>
    <col min="10266" max="10266" width="14.08984375" style="1" customWidth="1"/>
    <col min="10267" max="10496" width="9.08984375" style="1"/>
    <col min="10497" max="10497" width="5.6328125" style="1" customWidth="1"/>
    <col min="10498" max="10498" width="29.08984375" style="1" customWidth="1"/>
    <col min="10499" max="10499" width="13.36328125" style="1" customWidth="1"/>
    <col min="10500" max="10500" width="13.08984375" style="1" customWidth="1"/>
    <col min="10501" max="10501" width="9.6328125" style="1" customWidth="1"/>
    <col min="10502" max="10502" width="17.6328125" style="1" customWidth="1"/>
    <col min="10503" max="10503" width="30.6328125" style="1" customWidth="1"/>
    <col min="10504" max="10504" width="17.6328125" style="1" customWidth="1"/>
    <col min="10505" max="10505" width="11.08984375" style="1" customWidth="1"/>
    <col min="10506" max="10506" width="14.453125" style="1" customWidth="1"/>
    <col min="10507" max="10507" width="12.36328125" style="1" customWidth="1"/>
    <col min="10508" max="10508" width="13.453125" style="1" customWidth="1"/>
    <col min="10509" max="10509" width="14.54296875" style="1" customWidth="1"/>
    <col min="10510" max="10510" width="2.54296875" style="1" customWidth="1"/>
    <col min="10511" max="10511" width="19.36328125" style="1" customWidth="1"/>
    <col min="10512" max="10512" width="13.08984375" style="1" customWidth="1"/>
    <col min="10513" max="10513" width="9.08984375" style="1"/>
    <col min="10514" max="10514" width="12" style="1" customWidth="1"/>
    <col min="10515" max="10515" width="9.08984375" style="1"/>
    <col min="10516" max="10516" width="16.90625" style="1" bestFit="1" customWidth="1"/>
    <col min="10517" max="10517" width="9.08984375" style="1"/>
    <col min="10518" max="10518" width="11.08984375" style="1" customWidth="1"/>
    <col min="10519" max="10519" width="12.08984375" style="1" bestFit="1" customWidth="1"/>
    <col min="10520" max="10521" width="9.08984375" style="1"/>
    <col min="10522" max="10522" width="14.08984375" style="1" customWidth="1"/>
    <col min="10523" max="10752" width="9.08984375" style="1"/>
    <col min="10753" max="10753" width="5.6328125" style="1" customWidth="1"/>
    <col min="10754" max="10754" width="29.08984375" style="1" customWidth="1"/>
    <col min="10755" max="10755" width="13.36328125" style="1" customWidth="1"/>
    <col min="10756" max="10756" width="13.08984375" style="1" customWidth="1"/>
    <col min="10757" max="10757" width="9.6328125" style="1" customWidth="1"/>
    <col min="10758" max="10758" width="17.6328125" style="1" customWidth="1"/>
    <col min="10759" max="10759" width="30.6328125" style="1" customWidth="1"/>
    <col min="10760" max="10760" width="17.6328125" style="1" customWidth="1"/>
    <col min="10761" max="10761" width="11.08984375" style="1" customWidth="1"/>
    <col min="10762" max="10762" width="14.453125" style="1" customWidth="1"/>
    <col min="10763" max="10763" width="12.36328125" style="1" customWidth="1"/>
    <col min="10764" max="10764" width="13.453125" style="1" customWidth="1"/>
    <col min="10765" max="10765" width="14.54296875" style="1" customWidth="1"/>
    <col min="10766" max="10766" width="2.54296875" style="1" customWidth="1"/>
    <col min="10767" max="10767" width="19.36328125" style="1" customWidth="1"/>
    <col min="10768" max="10768" width="13.08984375" style="1" customWidth="1"/>
    <col min="10769" max="10769" width="9.08984375" style="1"/>
    <col min="10770" max="10770" width="12" style="1" customWidth="1"/>
    <col min="10771" max="10771" width="9.08984375" style="1"/>
    <col min="10772" max="10772" width="16.90625" style="1" bestFit="1" customWidth="1"/>
    <col min="10773" max="10773" width="9.08984375" style="1"/>
    <col min="10774" max="10774" width="11.08984375" style="1" customWidth="1"/>
    <col min="10775" max="10775" width="12.08984375" style="1" bestFit="1" customWidth="1"/>
    <col min="10776" max="10777" width="9.08984375" style="1"/>
    <col min="10778" max="10778" width="14.08984375" style="1" customWidth="1"/>
    <col min="10779" max="11008" width="9.08984375" style="1"/>
    <col min="11009" max="11009" width="5.6328125" style="1" customWidth="1"/>
    <col min="11010" max="11010" width="29.08984375" style="1" customWidth="1"/>
    <col min="11011" max="11011" width="13.36328125" style="1" customWidth="1"/>
    <col min="11012" max="11012" width="13.08984375" style="1" customWidth="1"/>
    <col min="11013" max="11013" width="9.6328125" style="1" customWidth="1"/>
    <col min="11014" max="11014" width="17.6328125" style="1" customWidth="1"/>
    <col min="11015" max="11015" width="30.6328125" style="1" customWidth="1"/>
    <col min="11016" max="11016" width="17.6328125" style="1" customWidth="1"/>
    <col min="11017" max="11017" width="11.08984375" style="1" customWidth="1"/>
    <col min="11018" max="11018" width="14.453125" style="1" customWidth="1"/>
    <col min="11019" max="11019" width="12.36328125" style="1" customWidth="1"/>
    <col min="11020" max="11020" width="13.453125" style="1" customWidth="1"/>
    <col min="11021" max="11021" width="14.54296875" style="1" customWidth="1"/>
    <col min="11022" max="11022" width="2.54296875" style="1" customWidth="1"/>
    <col min="11023" max="11023" width="19.36328125" style="1" customWidth="1"/>
    <col min="11024" max="11024" width="13.08984375" style="1" customWidth="1"/>
    <col min="11025" max="11025" width="9.08984375" style="1"/>
    <col min="11026" max="11026" width="12" style="1" customWidth="1"/>
    <col min="11027" max="11027" width="9.08984375" style="1"/>
    <col min="11028" max="11028" width="16.90625" style="1" bestFit="1" customWidth="1"/>
    <col min="11029" max="11029" width="9.08984375" style="1"/>
    <col min="11030" max="11030" width="11.08984375" style="1" customWidth="1"/>
    <col min="11031" max="11031" width="12.08984375" style="1" bestFit="1" customWidth="1"/>
    <col min="11032" max="11033" width="9.08984375" style="1"/>
    <col min="11034" max="11034" width="14.08984375" style="1" customWidth="1"/>
    <col min="11035" max="11264" width="9.08984375" style="1"/>
    <col min="11265" max="11265" width="5.6328125" style="1" customWidth="1"/>
    <col min="11266" max="11266" width="29.08984375" style="1" customWidth="1"/>
    <col min="11267" max="11267" width="13.36328125" style="1" customWidth="1"/>
    <col min="11268" max="11268" width="13.08984375" style="1" customWidth="1"/>
    <col min="11269" max="11269" width="9.6328125" style="1" customWidth="1"/>
    <col min="11270" max="11270" width="17.6328125" style="1" customWidth="1"/>
    <col min="11271" max="11271" width="30.6328125" style="1" customWidth="1"/>
    <col min="11272" max="11272" width="17.6328125" style="1" customWidth="1"/>
    <col min="11273" max="11273" width="11.08984375" style="1" customWidth="1"/>
    <col min="11274" max="11274" width="14.453125" style="1" customWidth="1"/>
    <col min="11275" max="11275" width="12.36328125" style="1" customWidth="1"/>
    <col min="11276" max="11276" width="13.453125" style="1" customWidth="1"/>
    <col min="11277" max="11277" width="14.54296875" style="1" customWidth="1"/>
    <col min="11278" max="11278" width="2.54296875" style="1" customWidth="1"/>
    <col min="11279" max="11279" width="19.36328125" style="1" customWidth="1"/>
    <col min="11280" max="11280" width="13.08984375" style="1" customWidth="1"/>
    <col min="11281" max="11281" width="9.08984375" style="1"/>
    <col min="11282" max="11282" width="12" style="1" customWidth="1"/>
    <col min="11283" max="11283" width="9.08984375" style="1"/>
    <col min="11284" max="11284" width="16.90625" style="1" bestFit="1" customWidth="1"/>
    <col min="11285" max="11285" width="9.08984375" style="1"/>
    <col min="11286" max="11286" width="11.08984375" style="1" customWidth="1"/>
    <col min="11287" max="11287" width="12.08984375" style="1" bestFit="1" customWidth="1"/>
    <col min="11288" max="11289" width="9.08984375" style="1"/>
    <col min="11290" max="11290" width="14.08984375" style="1" customWidth="1"/>
    <col min="11291" max="11520" width="9.08984375" style="1"/>
    <col min="11521" max="11521" width="5.6328125" style="1" customWidth="1"/>
    <col min="11522" max="11522" width="29.08984375" style="1" customWidth="1"/>
    <col min="11523" max="11523" width="13.36328125" style="1" customWidth="1"/>
    <col min="11524" max="11524" width="13.08984375" style="1" customWidth="1"/>
    <col min="11525" max="11525" width="9.6328125" style="1" customWidth="1"/>
    <col min="11526" max="11526" width="17.6328125" style="1" customWidth="1"/>
    <col min="11527" max="11527" width="30.6328125" style="1" customWidth="1"/>
    <col min="11528" max="11528" width="17.6328125" style="1" customWidth="1"/>
    <col min="11529" max="11529" width="11.08984375" style="1" customWidth="1"/>
    <col min="11530" max="11530" width="14.453125" style="1" customWidth="1"/>
    <col min="11531" max="11531" width="12.36328125" style="1" customWidth="1"/>
    <col min="11532" max="11532" width="13.453125" style="1" customWidth="1"/>
    <col min="11533" max="11533" width="14.54296875" style="1" customWidth="1"/>
    <col min="11534" max="11534" width="2.54296875" style="1" customWidth="1"/>
    <col min="11535" max="11535" width="19.36328125" style="1" customWidth="1"/>
    <col min="11536" max="11536" width="13.08984375" style="1" customWidth="1"/>
    <col min="11537" max="11537" width="9.08984375" style="1"/>
    <col min="11538" max="11538" width="12" style="1" customWidth="1"/>
    <col min="11539" max="11539" width="9.08984375" style="1"/>
    <col min="11540" max="11540" width="16.90625" style="1" bestFit="1" customWidth="1"/>
    <col min="11541" max="11541" width="9.08984375" style="1"/>
    <col min="11542" max="11542" width="11.08984375" style="1" customWidth="1"/>
    <col min="11543" max="11543" width="12.08984375" style="1" bestFit="1" customWidth="1"/>
    <col min="11544" max="11545" width="9.08984375" style="1"/>
    <col min="11546" max="11546" width="14.08984375" style="1" customWidth="1"/>
    <col min="11547" max="11776" width="9.08984375" style="1"/>
    <col min="11777" max="11777" width="5.6328125" style="1" customWidth="1"/>
    <col min="11778" max="11778" width="29.08984375" style="1" customWidth="1"/>
    <col min="11779" max="11779" width="13.36328125" style="1" customWidth="1"/>
    <col min="11780" max="11780" width="13.08984375" style="1" customWidth="1"/>
    <col min="11781" max="11781" width="9.6328125" style="1" customWidth="1"/>
    <col min="11782" max="11782" width="17.6328125" style="1" customWidth="1"/>
    <col min="11783" max="11783" width="30.6328125" style="1" customWidth="1"/>
    <col min="11784" max="11784" width="17.6328125" style="1" customWidth="1"/>
    <col min="11785" max="11785" width="11.08984375" style="1" customWidth="1"/>
    <col min="11786" max="11786" width="14.453125" style="1" customWidth="1"/>
    <col min="11787" max="11787" width="12.36328125" style="1" customWidth="1"/>
    <col min="11788" max="11788" width="13.453125" style="1" customWidth="1"/>
    <col min="11789" max="11789" width="14.54296875" style="1" customWidth="1"/>
    <col min="11790" max="11790" width="2.54296875" style="1" customWidth="1"/>
    <col min="11791" max="11791" width="19.36328125" style="1" customWidth="1"/>
    <col min="11792" max="11792" width="13.08984375" style="1" customWidth="1"/>
    <col min="11793" max="11793" width="9.08984375" style="1"/>
    <col min="11794" max="11794" width="12" style="1" customWidth="1"/>
    <col min="11795" max="11795" width="9.08984375" style="1"/>
    <col min="11796" max="11796" width="16.90625" style="1" bestFit="1" customWidth="1"/>
    <col min="11797" max="11797" width="9.08984375" style="1"/>
    <col min="11798" max="11798" width="11.08984375" style="1" customWidth="1"/>
    <col min="11799" max="11799" width="12.08984375" style="1" bestFit="1" customWidth="1"/>
    <col min="11800" max="11801" width="9.08984375" style="1"/>
    <col min="11802" max="11802" width="14.08984375" style="1" customWidth="1"/>
    <col min="11803" max="12032" width="9.08984375" style="1"/>
    <col min="12033" max="12033" width="5.6328125" style="1" customWidth="1"/>
    <col min="12034" max="12034" width="29.08984375" style="1" customWidth="1"/>
    <col min="12035" max="12035" width="13.36328125" style="1" customWidth="1"/>
    <col min="12036" max="12036" width="13.08984375" style="1" customWidth="1"/>
    <col min="12037" max="12037" width="9.6328125" style="1" customWidth="1"/>
    <col min="12038" max="12038" width="17.6328125" style="1" customWidth="1"/>
    <col min="12039" max="12039" width="30.6328125" style="1" customWidth="1"/>
    <col min="12040" max="12040" width="17.6328125" style="1" customWidth="1"/>
    <col min="12041" max="12041" width="11.08984375" style="1" customWidth="1"/>
    <col min="12042" max="12042" width="14.453125" style="1" customWidth="1"/>
    <col min="12043" max="12043" width="12.36328125" style="1" customWidth="1"/>
    <col min="12044" max="12044" width="13.453125" style="1" customWidth="1"/>
    <col min="12045" max="12045" width="14.54296875" style="1" customWidth="1"/>
    <col min="12046" max="12046" width="2.54296875" style="1" customWidth="1"/>
    <col min="12047" max="12047" width="19.36328125" style="1" customWidth="1"/>
    <col min="12048" max="12048" width="13.08984375" style="1" customWidth="1"/>
    <col min="12049" max="12049" width="9.08984375" style="1"/>
    <col min="12050" max="12050" width="12" style="1" customWidth="1"/>
    <col min="12051" max="12051" width="9.08984375" style="1"/>
    <col min="12052" max="12052" width="16.90625" style="1" bestFit="1" customWidth="1"/>
    <col min="12053" max="12053" width="9.08984375" style="1"/>
    <col min="12054" max="12054" width="11.08984375" style="1" customWidth="1"/>
    <col min="12055" max="12055" width="12.08984375" style="1" bestFit="1" customWidth="1"/>
    <col min="12056" max="12057" width="9.08984375" style="1"/>
    <col min="12058" max="12058" width="14.08984375" style="1" customWidth="1"/>
    <col min="12059" max="12288" width="9.08984375" style="1"/>
    <col min="12289" max="12289" width="5.6328125" style="1" customWidth="1"/>
    <col min="12290" max="12290" width="29.08984375" style="1" customWidth="1"/>
    <col min="12291" max="12291" width="13.36328125" style="1" customWidth="1"/>
    <col min="12292" max="12292" width="13.08984375" style="1" customWidth="1"/>
    <col min="12293" max="12293" width="9.6328125" style="1" customWidth="1"/>
    <col min="12294" max="12294" width="17.6328125" style="1" customWidth="1"/>
    <col min="12295" max="12295" width="30.6328125" style="1" customWidth="1"/>
    <col min="12296" max="12296" width="17.6328125" style="1" customWidth="1"/>
    <col min="12297" max="12297" width="11.08984375" style="1" customWidth="1"/>
    <col min="12298" max="12298" width="14.453125" style="1" customWidth="1"/>
    <col min="12299" max="12299" width="12.36328125" style="1" customWidth="1"/>
    <col min="12300" max="12300" width="13.453125" style="1" customWidth="1"/>
    <col min="12301" max="12301" width="14.54296875" style="1" customWidth="1"/>
    <col min="12302" max="12302" width="2.54296875" style="1" customWidth="1"/>
    <col min="12303" max="12303" width="19.36328125" style="1" customWidth="1"/>
    <col min="12304" max="12304" width="13.08984375" style="1" customWidth="1"/>
    <col min="12305" max="12305" width="9.08984375" style="1"/>
    <col min="12306" max="12306" width="12" style="1" customWidth="1"/>
    <col min="12307" max="12307" width="9.08984375" style="1"/>
    <col min="12308" max="12308" width="16.90625" style="1" bestFit="1" customWidth="1"/>
    <col min="12309" max="12309" width="9.08984375" style="1"/>
    <col min="12310" max="12310" width="11.08984375" style="1" customWidth="1"/>
    <col min="12311" max="12311" width="12.08984375" style="1" bestFit="1" customWidth="1"/>
    <col min="12312" max="12313" width="9.08984375" style="1"/>
    <col min="12314" max="12314" width="14.08984375" style="1" customWidth="1"/>
    <col min="12315" max="12544" width="9.08984375" style="1"/>
    <col min="12545" max="12545" width="5.6328125" style="1" customWidth="1"/>
    <col min="12546" max="12546" width="29.08984375" style="1" customWidth="1"/>
    <col min="12547" max="12547" width="13.36328125" style="1" customWidth="1"/>
    <col min="12548" max="12548" width="13.08984375" style="1" customWidth="1"/>
    <col min="12549" max="12549" width="9.6328125" style="1" customWidth="1"/>
    <col min="12550" max="12550" width="17.6328125" style="1" customWidth="1"/>
    <col min="12551" max="12551" width="30.6328125" style="1" customWidth="1"/>
    <col min="12552" max="12552" width="17.6328125" style="1" customWidth="1"/>
    <col min="12553" max="12553" width="11.08984375" style="1" customWidth="1"/>
    <col min="12554" max="12554" width="14.453125" style="1" customWidth="1"/>
    <col min="12555" max="12555" width="12.36328125" style="1" customWidth="1"/>
    <col min="12556" max="12556" width="13.453125" style="1" customWidth="1"/>
    <col min="12557" max="12557" width="14.54296875" style="1" customWidth="1"/>
    <col min="12558" max="12558" width="2.54296875" style="1" customWidth="1"/>
    <col min="12559" max="12559" width="19.36328125" style="1" customWidth="1"/>
    <col min="12560" max="12560" width="13.08984375" style="1" customWidth="1"/>
    <col min="12561" max="12561" width="9.08984375" style="1"/>
    <col min="12562" max="12562" width="12" style="1" customWidth="1"/>
    <col min="12563" max="12563" width="9.08984375" style="1"/>
    <col min="12564" max="12564" width="16.90625" style="1" bestFit="1" customWidth="1"/>
    <col min="12565" max="12565" width="9.08984375" style="1"/>
    <col min="12566" max="12566" width="11.08984375" style="1" customWidth="1"/>
    <col min="12567" max="12567" width="12.08984375" style="1" bestFit="1" customWidth="1"/>
    <col min="12568" max="12569" width="9.08984375" style="1"/>
    <col min="12570" max="12570" width="14.08984375" style="1" customWidth="1"/>
    <col min="12571" max="12800" width="9.08984375" style="1"/>
    <col min="12801" max="12801" width="5.6328125" style="1" customWidth="1"/>
    <col min="12802" max="12802" width="29.08984375" style="1" customWidth="1"/>
    <col min="12803" max="12803" width="13.36328125" style="1" customWidth="1"/>
    <col min="12804" max="12804" width="13.08984375" style="1" customWidth="1"/>
    <col min="12805" max="12805" width="9.6328125" style="1" customWidth="1"/>
    <col min="12806" max="12806" width="17.6328125" style="1" customWidth="1"/>
    <col min="12807" max="12807" width="30.6328125" style="1" customWidth="1"/>
    <col min="12808" max="12808" width="17.6328125" style="1" customWidth="1"/>
    <col min="12809" max="12809" width="11.08984375" style="1" customWidth="1"/>
    <col min="12810" max="12810" width="14.453125" style="1" customWidth="1"/>
    <col min="12811" max="12811" width="12.36328125" style="1" customWidth="1"/>
    <col min="12812" max="12812" width="13.453125" style="1" customWidth="1"/>
    <col min="12813" max="12813" width="14.54296875" style="1" customWidth="1"/>
    <col min="12814" max="12814" width="2.54296875" style="1" customWidth="1"/>
    <col min="12815" max="12815" width="19.36328125" style="1" customWidth="1"/>
    <col min="12816" max="12816" width="13.08984375" style="1" customWidth="1"/>
    <col min="12817" max="12817" width="9.08984375" style="1"/>
    <col min="12818" max="12818" width="12" style="1" customWidth="1"/>
    <col min="12819" max="12819" width="9.08984375" style="1"/>
    <col min="12820" max="12820" width="16.90625" style="1" bestFit="1" customWidth="1"/>
    <col min="12821" max="12821" width="9.08984375" style="1"/>
    <col min="12822" max="12822" width="11.08984375" style="1" customWidth="1"/>
    <col min="12823" max="12823" width="12.08984375" style="1" bestFit="1" customWidth="1"/>
    <col min="12824" max="12825" width="9.08984375" style="1"/>
    <col min="12826" max="12826" width="14.08984375" style="1" customWidth="1"/>
    <col min="12827" max="13056" width="9.08984375" style="1"/>
    <col min="13057" max="13057" width="5.6328125" style="1" customWidth="1"/>
    <col min="13058" max="13058" width="29.08984375" style="1" customWidth="1"/>
    <col min="13059" max="13059" width="13.36328125" style="1" customWidth="1"/>
    <col min="13060" max="13060" width="13.08984375" style="1" customWidth="1"/>
    <col min="13061" max="13061" width="9.6328125" style="1" customWidth="1"/>
    <col min="13062" max="13062" width="17.6328125" style="1" customWidth="1"/>
    <col min="13063" max="13063" width="30.6328125" style="1" customWidth="1"/>
    <col min="13064" max="13064" width="17.6328125" style="1" customWidth="1"/>
    <col min="13065" max="13065" width="11.08984375" style="1" customWidth="1"/>
    <col min="13066" max="13066" width="14.453125" style="1" customWidth="1"/>
    <col min="13067" max="13067" width="12.36328125" style="1" customWidth="1"/>
    <col min="13068" max="13068" width="13.453125" style="1" customWidth="1"/>
    <col min="13069" max="13069" width="14.54296875" style="1" customWidth="1"/>
    <col min="13070" max="13070" width="2.54296875" style="1" customWidth="1"/>
    <col min="13071" max="13071" width="19.36328125" style="1" customWidth="1"/>
    <col min="13072" max="13072" width="13.08984375" style="1" customWidth="1"/>
    <col min="13073" max="13073" width="9.08984375" style="1"/>
    <col min="13074" max="13074" width="12" style="1" customWidth="1"/>
    <col min="13075" max="13075" width="9.08984375" style="1"/>
    <col min="13076" max="13076" width="16.90625" style="1" bestFit="1" customWidth="1"/>
    <col min="13077" max="13077" width="9.08984375" style="1"/>
    <col min="13078" max="13078" width="11.08984375" style="1" customWidth="1"/>
    <col min="13079" max="13079" width="12.08984375" style="1" bestFit="1" customWidth="1"/>
    <col min="13080" max="13081" width="9.08984375" style="1"/>
    <col min="13082" max="13082" width="14.08984375" style="1" customWidth="1"/>
    <col min="13083" max="13312" width="9.08984375" style="1"/>
    <col min="13313" max="13313" width="5.6328125" style="1" customWidth="1"/>
    <col min="13314" max="13314" width="29.08984375" style="1" customWidth="1"/>
    <col min="13315" max="13315" width="13.36328125" style="1" customWidth="1"/>
    <col min="13316" max="13316" width="13.08984375" style="1" customWidth="1"/>
    <col min="13317" max="13317" width="9.6328125" style="1" customWidth="1"/>
    <col min="13318" max="13318" width="17.6328125" style="1" customWidth="1"/>
    <col min="13319" max="13319" width="30.6328125" style="1" customWidth="1"/>
    <col min="13320" max="13320" width="17.6328125" style="1" customWidth="1"/>
    <col min="13321" max="13321" width="11.08984375" style="1" customWidth="1"/>
    <col min="13322" max="13322" width="14.453125" style="1" customWidth="1"/>
    <col min="13323" max="13323" width="12.36328125" style="1" customWidth="1"/>
    <col min="13324" max="13324" width="13.453125" style="1" customWidth="1"/>
    <col min="13325" max="13325" width="14.54296875" style="1" customWidth="1"/>
    <col min="13326" max="13326" width="2.54296875" style="1" customWidth="1"/>
    <col min="13327" max="13327" width="19.36328125" style="1" customWidth="1"/>
    <col min="13328" max="13328" width="13.08984375" style="1" customWidth="1"/>
    <col min="13329" max="13329" width="9.08984375" style="1"/>
    <col min="13330" max="13330" width="12" style="1" customWidth="1"/>
    <col min="13331" max="13331" width="9.08984375" style="1"/>
    <col min="13332" max="13332" width="16.90625" style="1" bestFit="1" customWidth="1"/>
    <col min="13333" max="13333" width="9.08984375" style="1"/>
    <col min="13334" max="13334" width="11.08984375" style="1" customWidth="1"/>
    <col min="13335" max="13335" width="12.08984375" style="1" bestFit="1" customWidth="1"/>
    <col min="13336" max="13337" width="9.08984375" style="1"/>
    <col min="13338" max="13338" width="14.08984375" style="1" customWidth="1"/>
    <col min="13339" max="13568" width="9.08984375" style="1"/>
    <col min="13569" max="13569" width="5.6328125" style="1" customWidth="1"/>
    <col min="13570" max="13570" width="29.08984375" style="1" customWidth="1"/>
    <col min="13571" max="13571" width="13.36328125" style="1" customWidth="1"/>
    <col min="13572" max="13572" width="13.08984375" style="1" customWidth="1"/>
    <col min="13573" max="13573" width="9.6328125" style="1" customWidth="1"/>
    <col min="13574" max="13574" width="17.6328125" style="1" customWidth="1"/>
    <col min="13575" max="13575" width="30.6328125" style="1" customWidth="1"/>
    <col min="13576" max="13576" width="17.6328125" style="1" customWidth="1"/>
    <col min="13577" max="13577" width="11.08984375" style="1" customWidth="1"/>
    <col min="13578" max="13578" width="14.453125" style="1" customWidth="1"/>
    <col min="13579" max="13579" width="12.36328125" style="1" customWidth="1"/>
    <col min="13580" max="13580" width="13.453125" style="1" customWidth="1"/>
    <col min="13581" max="13581" width="14.54296875" style="1" customWidth="1"/>
    <col min="13582" max="13582" width="2.54296875" style="1" customWidth="1"/>
    <col min="13583" max="13583" width="19.36328125" style="1" customWidth="1"/>
    <col min="13584" max="13584" width="13.08984375" style="1" customWidth="1"/>
    <col min="13585" max="13585" width="9.08984375" style="1"/>
    <col min="13586" max="13586" width="12" style="1" customWidth="1"/>
    <col min="13587" max="13587" width="9.08984375" style="1"/>
    <col min="13588" max="13588" width="16.90625" style="1" bestFit="1" customWidth="1"/>
    <col min="13589" max="13589" width="9.08984375" style="1"/>
    <col min="13590" max="13590" width="11.08984375" style="1" customWidth="1"/>
    <col min="13591" max="13591" width="12.08984375" style="1" bestFit="1" customWidth="1"/>
    <col min="13592" max="13593" width="9.08984375" style="1"/>
    <col min="13594" max="13594" width="14.08984375" style="1" customWidth="1"/>
    <col min="13595" max="13824" width="9.08984375" style="1"/>
    <col min="13825" max="13825" width="5.6328125" style="1" customWidth="1"/>
    <col min="13826" max="13826" width="29.08984375" style="1" customWidth="1"/>
    <col min="13827" max="13827" width="13.36328125" style="1" customWidth="1"/>
    <col min="13828" max="13828" width="13.08984375" style="1" customWidth="1"/>
    <col min="13829" max="13829" width="9.6328125" style="1" customWidth="1"/>
    <col min="13830" max="13830" width="17.6328125" style="1" customWidth="1"/>
    <col min="13831" max="13831" width="30.6328125" style="1" customWidth="1"/>
    <col min="13832" max="13832" width="17.6328125" style="1" customWidth="1"/>
    <col min="13833" max="13833" width="11.08984375" style="1" customWidth="1"/>
    <col min="13834" max="13834" width="14.453125" style="1" customWidth="1"/>
    <col min="13835" max="13835" width="12.36328125" style="1" customWidth="1"/>
    <col min="13836" max="13836" width="13.453125" style="1" customWidth="1"/>
    <col min="13837" max="13837" width="14.54296875" style="1" customWidth="1"/>
    <col min="13838" max="13838" width="2.54296875" style="1" customWidth="1"/>
    <col min="13839" max="13839" width="19.36328125" style="1" customWidth="1"/>
    <col min="13840" max="13840" width="13.08984375" style="1" customWidth="1"/>
    <col min="13841" max="13841" width="9.08984375" style="1"/>
    <col min="13842" max="13842" width="12" style="1" customWidth="1"/>
    <col min="13843" max="13843" width="9.08984375" style="1"/>
    <col min="13844" max="13844" width="16.90625" style="1" bestFit="1" customWidth="1"/>
    <col min="13845" max="13845" width="9.08984375" style="1"/>
    <col min="13846" max="13846" width="11.08984375" style="1" customWidth="1"/>
    <col min="13847" max="13847" width="12.08984375" style="1" bestFit="1" customWidth="1"/>
    <col min="13848" max="13849" width="9.08984375" style="1"/>
    <col min="13850" max="13850" width="14.08984375" style="1" customWidth="1"/>
    <col min="13851" max="14080" width="9.08984375" style="1"/>
    <col min="14081" max="14081" width="5.6328125" style="1" customWidth="1"/>
    <col min="14082" max="14082" width="29.08984375" style="1" customWidth="1"/>
    <col min="14083" max="14083" width="13.36328125" style="1" customWidth="1"/>
    <col min="14084" max="14084" width="13.08984375" style="1" customWidth="1"/>
    <col min="14085" max="14085" width="9.6328125" style="1" customWidth="1"/>
    <col min="14086" max="14086" width="17.6328125" style="1" customWidth="1"/>
    <col min="14087" max="14087" width="30.6328125" style="1" customWidth="1"/>
    <col min="14088" max="14088" width="17.6328125" style="1" customWidth="1"/>
    <col min="14089" max="14089" width="11.08984375" style="1" customWidth="1"/>
    <col min="14090" max="14090" width="14.453125" style="1" customWidth="1"/>
    <col min="14091" max="14091" width="12.36328125" style="1" customWidth="1"/>
    <col min="14092" max="14092" width="13.453125" style="1" customWidth="1"/>
    <col min="14093" max="14093" width="14.54296875" style="1" customWidth="1"/>
    <col min="14094" max="14094" width="2.54296875" style="1" customWidth="1"/>
    <col min="14095" max="14095" width="19.36328125" style="1" customWidth="1"/>
    <col min="14096" max="14096" width="13.08984375" style="1" customWidth="1"/>
    <col min="14097" max="14097" width="9.08984375" style="1"/>
    <col min="14098" max="14098" width="12" style="1" customWidth="1"/>
    <col min="14099" max="14099" width="9.08984375" style="1"/>
    <col min="14100" max="14100" width="16.90625" style="1" bestFit="1" customWidth="1"/>
    <col min="14101" max="14101" width="9.08984375" style="1"/>
    <col min="14102" max="14102" width="11.08984375" style="1" customWidth="1"/>
    <col min="14103" max="14103" width="12.08984375" style="1" bestFit="1" customWidth="1"/>
    <col min="14104" max="14105" width="9.08984375" style="1"/>
    <col min="14106" max="14106" width="14.08984375" style="1" customWidth="1"/>
    <col min="14107" max="14336" width="9.08984375" style="1"/>
    <col min="14337" max="14337" width="5.6328125" style="1" customWidth="1"/>
    <col min="14338" max="14338" width="29.08984375" style="1" customWidth="1"/>
    <col min="14339" max="14339" width="13.36328125" style="1" customWidth="1"/>
    <col min="14340" max="14340" width="13.08984375" style="1" customWidth="1"/>
    <col min="14341" max="14341" width="9.6328125" style="1" customWidth="1"/>
    <col min="14342" max="14342" width="17.6328125" style="1" customWidth="1"/>
    <col min="14343" max="14343" width="30.6328125" style="1" customWidth="1"/>
    <col min="14344" max="14344" width="17.6328125" style="1" customWidth="1"/>
    <col min="14345" max="14345" width="11.08984375" style="1" customWidth="1"/>
    <col min="14346" max="14346" width="14.453125" style="1" customWidth="1"/>
    <col min="14347" max="14347" width="12.36328125" style="1" customWidth="1"/>
    <col min="14348" max="14348" width="13.453125" style="1" customWidth="1"/>
    <col min="14349" max="14349" width="14.54296875" style="1" customWidth="1"/>
    <col min="14350" max="14350" width="2.54296875" style="1" customWidth="1"/>
    <col min="14351" max="14351" width="19.36328125" style="1" customWidth="1"/>
    <col min="14352" max="14352" width="13.08984375" style="1" customWidth="1"/>
    <col min="14353" max="14353" width="9.08984375" style="1"/>
    <col min="14354" max="14354" width="12" style="1" customWidth="1"/>
    <col min="14355" max="14355" width="9.08984375" style="1"/>
    <col min="14356" max="14356" width="16.90625" style="1" bestFit="1" customWidth="1"/>
    <col min="14357" max="14357" width="9.08984375" style="1"/>
    <col min="14358" max="14358" width="11.08984375" style="1" customWidth="1"/>
    <col min="14359" max="14359" width="12.08984375" style="1" bestFit="1" customWidth="1"/>
    <col min="14360" max="14361" width="9.08984375" style="1"/>
    <col min="14362" max="14362" width="14.08984375" style="1" customWidth="1"/>
    <col min="14363" max="14592" width="9.08984375" style="1"/>
    <col min="14593" max="14593" width="5.6328125" style="1" customWidth="1"/>
    <col min="14594" max="14594" width="29.08984375" style="1" customWidth="1"/>
    <col min="14595" max="14595" width="13.36328125" style="1" customWidth="1"/>
    <col min="14596" max="14596" width="13.08984375" style="1" customWidth="1"/>
    <col min="14597" max="14597" width="9.6328125" style="1" customWidth="1"/>
    <col min="14598" max="14598" width="17.6328125" style="1" customWidth="1"/>
    <col min="14599" max="14599" width="30.6328125" style="1" customWidth="1"/>
    <col min="14600" max="14600" width="17.6328125" style="1" customWidth="1"/>
    <col min="14601" max="14601" width="11.08984375" style="1" customWidth="1"/>
    <col min="14602" max="14602" width="14.453125" style="1" customWidth="1"/>
    <col min="14603" max="14603" width="12.36328125" style="1" customWidth="1"/>
    <col min="14604" max="14604" width="13.453125" style="1" customWidth="1"/>
    <col min="14605" max="14605" width="14.54296875" style="1" customWidth="1"/>
    <col min="14606" max="14606" width="2.54296875" style="1" customWidth="1"/>
    <col min="14607" max="14607" width="19.36328125" style="1" customWidth="1"/>
    <col min="14608" max="14608" width="13.08984375" style="1" customWidth="1"/>
    <col min="14609" max="14609" width="9.08984375" style="1"/>
    <col min="14610" max="14610" width="12" style="1" customWidth="1"/>
    <col min="14611" max="14611" width="9.08984375" style="1"/>
    <col min="14612" max="14612" width="16.90625" style="1" bestFit="1" customWidth="1"/>
    <col min="14613" max="14613" width="9.08984375" style="1"/>
    <col min="14614" max="14614" width="11.08984375" style="1" customWidth="1"/>
    <col min="14615" max="14615" width="12.08984375" style="1" bestFit="1" customWidth="1"/>
    <col min="14616" max="14617" width="9.08984375" style="1"/>
    <col min="14618" max="14618" width="14.08984375" style="1" customWidth="1"/>
    <col min="14619" max="14848" width="9.08984375" style="1"/>
    <col min="14849" max="14849" width="5.6328125" style="1" customWidth="1"/>
    <col min="14850" max="14850" width="29.08984375" style="1" customWidth="1"/>
    <col min="14851" max="14851" width="13.36328125" style="1" customWidth="1"/>
    <col min="14852" max="14852" width="13.08984375" style="1" customWidth="1"/>
    <col min="14853" max="14853" width="9.6328125" style="1" customWidth="1"/>
    <col min="14854" max="14854" width="17.6328125" style="1" customWidth="1"/>
    <col min="14855" max="14855" width="30.6328125" style="1" customWidth="1"/>
    <col min="14856" max="14856" width="17.6328125" style="1" customWidth="1"/>
    <col min="14857" max="14857" width="11.08984375" style="1" customWidth="1"/>
    <col min="14858" max="14858" width="14.453125" style="1" customWidth="1"/>
    <col min="14859" max="14859" width="12.36328125" style="1" customWidth="1"/>
    <col min="14860" max="14860" width="13.453125" style="1" customWidth="1"/>
    <col min="14861" max="14861" width="14.54296875" style="1" customWidth="1"/>
    <col min="14862" max="14862" width="2.54296875" style="1" customWidth="1"/>
    <col min="14863" max="14863" width="19.36328125" style="1" customWidth="1"/>
    <col min="14864" max="14864" width="13.08984375" style="1" customWidth="1"/>
    <col min="14865" max="14865" width="9.08984375" style="1"/>
    <col min="14866" max="14866" width="12" style="1" customWidth="1"/>
    <col min="14867" max="14867" width="9.08984375" style="1"/>
    <col min="14868" max="14868" width="16.90625" style="1" bestFit="1" customWidth="1"/>
    <col min="14869" max="14869" width="9.08984375" style="1"/>
    <col min="14870" max="14870" width="11.08984375" style="1" customWidth="1"/>
    <col min="14871" max="14871" width="12.08984375" style="1" bestFit="1" customWidth="1"/>
    <col min="14872" max="14873" width="9.08984375" style="1"/>
    <col min="14874" max="14874" width="14.08984375" style="1" customWidth="1"/>
    <col min="14875" max="15104" width="9.08984375" style="1"/>
    <col min="15105" max="15105" width="5.6328125" style="1" customWidth="1"/>
    <col min="15106" max="15106" width="29.08984375" style="1" customWidth="1"/>
    <col min="15107" max="15107" width="13.36328125" style="1" customWidth="1"/>
    <col min="15108" max="15108" width="13.08984375" style="1" customWidth="1"/>
    <col min="15109" max="15109" width="9.6328125" style="1" customWidth="1"/>
    <col min="15110" max="15110" width="17.6328125" style="1" customWidth="1"/>
    <col min="15111" max="15111" width="30.6328125" style="1" customWidth="1"/>
    <col min="15112" max="15112" width="17.6328125" style="1" customWidth="1"/>
    <col min="15113" max="15113" width="11.08984375" style="1" customWidth="1"/>
    <col min="15114" max="15114" width="14.453125" style="1" customWidth="1"/>
    <col min="15115" max="15115" width="12.36328125" style="1" customWidth="1"/>
    <col min="15116" max="15116" width="13.453125" style="1" customWidth="1"/>
    <col min="15117" max="15117" width="14.54296875" style="1" customWidth="1"/>
    <col min="15118" max="15118" width="2.54296875" style="1" customWidth="1"/>
    <col min="15119" max="15119" width="19.36328125" style="1" customWidth="1"/>
    <col min="15120" max="15120" width="13.08984375" style="1" customWidth="1"/>
    <col min="15121" max="15121" width="9.08984375" style="1"/>
    <col min="15122" max="15122" width="12" style="1" customWidth="1"/>
    <col min="15123" max="15123" width="9.08984375" style="1"/>
    <col min="15124" max="15124" width="16.90625" style="1" bestFit="1" customWidth="1"/>
    <col min="15125" max="15125" width="9.08984375" style="1"/>
    <col min="15126" max="15126" width="11.08984375" style="1" customWidth="1"/>
    <col min="15127" max="15127" width="12.08984375" style="1" bestFit="1" customWidth="1"/>
    <col min="15128" max="15129" width="9.08984375" style="1"/>
    <col min="15130" max="15130" width="14.08984375" style="1" customWidth="1"/>
    <col min="15131" max="15360" width="9.08984375" style="1"/>
    <col min="15361" max="15361" width="5.6328125" style="1" customWidth="1"/>
    <col min="15362" max="15362" width="29.08984375" style="1" customWidth="1"/>
    <col min="15363" max="15363" width="13.36328125" style="1" customWidth="1"/>
    <col min="15364" max="15364" width="13.08984375" style="1" customWidth="1"/>
    <col min="15365" max="15365" width="9.6328125" style="1" customWidth="1"/>
    <col min="15366" max="15366" width="17.6328125" style="1" customWidth="1"/>
    <col min="15367" max="15367" width="30.6328125" style="1" customWidth="1"/>
    <col min="15368" max="15368" width="17.6328125" style="1" customWidth="1"/>
    <col min="15369" max="15369" width="11.08984375" style="1" customWidth="1"/>
    <col min="15370" max="15370" width="14.453125" style="1" customWidth="1"/>
    <col min="15371" max="15371" width="12.36328125" style="1" customWidth="1"/>
    <col min="15372" max="15372" width="13.453125" style="1" customWidth="1"/>
    <col min="15373" max="15373" width="14.54296875" style="1" customWidth="1"/>
    <col min="15374" max="15374" width="2.54296875" style="1" customWidth="1"/>
    <col min="15375" max="15375" width="19.36328125" style="1" customWidth="1"/>
    <col min="15376" max="15376" width="13.08984375" style="1" customWidth="1"/>
    <col min="15377" max="15377" width="9.08984375" style="1"/>
    <col min="15378" max="15378" width="12" style="1" customWidth="1"/>
    <col min="15379" max="15379" width="9.08984375" style="1"/>
    <col min="15380" max="15380" width="16.90625" style="1" bestFit="1" customWidth="1"/>
    <col min="15381" max="15381" width="9.08984375" style="1"/>
    <col min="15382" max="15382" width="11.08984375" style="1" customWidth="1"/>
    <col min="15383" max="15383" width="12.08984375" style="1" bestFit="1" customWidth="1"/>
    <col min="15384" max="15385" width="9.08984375" style="1"/>
    <col min="15386" max="15386" width="14.08984375" style="1" customWidth="1"/>
    <col min="15387" max="15616" width="9.08984375" style="1"/>
    <col min="15617" max="15617" width="5.6328125" style="1" customWidth="1"/>
    <col min="15618" max="15618" width="29.08984375" style="1" customWidth="1"/>
    <col min="15619" max="15619" width="13.36328125" style="1" customWidth="1"/>
    <col min="15620" max="15620" width="13.08984375" style="1" customWidth="1"/>
    <col min="15621" max="15621" width="9.6328125" style="1" customWidth="1"/>
    <col min="15622" max="15622" width="17.6328125" style="1" customWidth="1"/>
    <col min="15623" max="15623" width="30.6328125" style="1" customWidth="1"/>
    <col min="15624" max="15624" width="17.6328125" style="1" customWidth="1"/>
    <col min="15625" max="15625" width="11.08984375" style="1" customWidth="1"/>
    <col min="15626" max="15626" width="14.453125" style="1" customWidth="1"/>
    <col min="15627" max="15627" width="12.36328125" style="1" customWidth="1"/>
    <col min="15628" max="15628" width="13.453125" style="1" customWidth="1"/>
    <col min="15629" max="15629" width="14.54296875" style="1" customWidth="1"/>
    <col min="15630" max="15630" width="2.54296875" style="1" customWidth="1"/>
    <col min="15631" max="15631" width="19.36328125" style="1" customWidth="1"/>
    <col min="15632" max="15632" width="13.08984375" style="1" customWidth="1"/>
    <col min="15633" max="15633" width="9.08984375" style="1"/>
    <col min="15634" max="15634" width="12" style="1" customWidth="1"/>
    <col min="15635" max="15635" width="9.08984375" style="1"/>
    <col min="15636" max="15636" width="16.90625" style="1" bestFit="1" customWidth="1"/>
    <col min="15637" max="15637" width="9.08984375" style="1"/>
    <col min="15638" max="15638" width="11.08984375" style="1" customWidth="1"/>
    <col min="15639" max="15639" width="12.08984375" style="1" bestFit="1" customWidth="1"/>
    <col min="15640" max="15641" width="9.08984375" style="1"/>
    <col min="15642" max="15642" width="14.08984375" style="1" customWidth="1"/>
    <col min="15643" max="15872" width="9.08984375" style="1"/>
    <col min="15873" max="15873" width="5.6328125" style="1" customWidth="1"/>
    <col min="15874" max="15874" width="29.08984375" style="1" customWidth="1"/>
    <col min="15875" max="15875" width="13.36328125" style="1" customWidth="1"/>
    <col min="15876" max="15876" width="13.08984375" style="1" customWidth="1"/>
    <col min="15877" max="15877" width="9.6328125" style="1" customWidth="1"/>
    <col min="15878" max="15878" width="17.6328125" style="1" customWidth="1"/>
    <col min="15879" max="15879" width="30.6328125" style="1" customWidth="1"/>
    <col min="15880" max="15880" width="17.6328125" style="1" customWidth="1"/>
    <col min="15881" max="15881" width="11.08984375" style="1" customWidth="1"/>
    <col min="15882" max="15882" width="14.453125" style="1" customWidth="1"/>
    <col min="15883" max="15883" width="12.36328125" style="1" customWidth="1"/>
    <col min="15884" max="15884" width="13.453125" style="1" customWidth="1"/>
    <col min="15885" max="15885" width="14.54296875" style="1" customWidth="1"/>
    <col min="15886" max="15886" width="2.54296875" style="1" customWidth="1"/>
    <col min="15887" max="15887" width="19.36328125" style="1" customWidth="1"/>
    <col min="15888" max="15888" width="13.08984375" style="1" customWidth="1"/>
    <col min="15889" max="15889" width="9.08984375" style="1"/>
    <col min="15890" max="15890" width="12" style="1" customWidth="1"/>
    <col min="15891" max="15891" width="9.08984375" style="1"/>
    <col min="15892" max="15892" width="16.90625" style="1" bestFit="1" customWidth="1"/>
    <col min="15893" max="15893" width="9.08984375" style="1"/>
    <col min="15894" max="15894" width="11.08984375" style="1" customWidth="1"/>
    <col min="15895" max="15895" width="12.08984375" style="1" bestFit="1" customWidth="1"/>
    <col min="15896" max="15897" width="9.08984375" style="1"/>
    <col min="15898" max="15898" width="14.08984375" style="1" customWidth="1"/>
    <col min="15899" max="16128" width="9.08984375" style="1"/>
    <col min="16129" max="16129" width="5.6328125" style="1" customWidth="1"/>
    <col min="16130" max="16130" width="29.08984375" style="1" customWidth="1"/>
    <col min="16131" max="16131" width="13.36328125" style="1" customWidth="1"/>
    <col min="16132" max="16132" width="13.08984375" style="1" customWidth="1"/>
    <col min="16133" max="16133" width="9.6328125" style="1" customWidth="1"/>
    <col min="16134" max="16134" width="17.6328125" style="1" customWidth="1"/>
    <col min="16135" max="16135" width="30.6328125" style="1" customWidth="1"/>
    <col min="16136" max="16136" width="17.6328125" style="1" customWidth="1"/>
    <col min="16137" max="16137" width="11.08984375" style="1" customWidth="1"/>
    <col min="16138" max="16138" width="14.453125" style="1" customWidth="1"/>
    <col min="16139" max="16139" width="12.36328125" style="1" customWidth="1"/>
    <col min="16140" max="16140" width="13.453125" style="1" customWidth="1"/>
    <col min="16141" max="16141" width="14.54296875" style="1" customWidth="1"/>
    <col min="16142" max="16142" width="2.54296875" style="1" customWidth="1"/>
    <col min="16143" max="16143" width="19.36328125" style="1" customWidth="1"/>
    <col min="16144" max="16144" width="13.08984375" style="1" customWidth="1"/>
    <col min="16145" max="16145" width="9.08984375" style="1"/>
    <col min="16146" max="16146" width="12" style="1" customWidth="1"/>
    <col min="16147" max="16147" width="9.08984375" style="1"/>
    <col min="16148" max="16148" width="16.90625" style="1" bestFit="1" customWidth="1"/>
    <col min="16149" max="16149" width="9.08984375" style="1"/>
    <col min="16150" max="16150" width="11.08984375" style="1" customWidth="1"/>
    <col min="16151" max="16151" width="12.08984375" style="1" bestFit="1" customWidth="1"/>
    <col min="16152" max="16153" width="9.08984375" style="1"/>
    <col min="16154" max="16154" width="14.08984375" style="1" customWidth="1"/>
    <col min="16155" max="16384" width="9.08984375" style="1"/>
  </cols>
  <sheetData>
    <row r="1" spans="2:25" ht="123.75" customHeight="1" thickBot="1"/>
    <row r="2" spans="2:25" ht="41.25" customHeight="1" thickBot="1">
      <c r="B2" s="254" t="s">
        <v>660</v>
      </c>
      <c r="C2" s="255"/>
      <c r="D2" s="255"/>
      <c r="E2" s="255"/>
      <c r="F2" s="255"/>
      <c r="G2" s="255"/>
      <c r="H2" s="255"/>
      <c r="I2" s="255"/>
      <c r="J2" s="255"/>
      <c r="K2" s="255"/>
      <c r="L2" s="255"/>
      <c r="M2" s="256"/>
      <c r="N2" s="3"/>
    </row>
    <row r="3" spans="2:25" ht="19.5" customHeight="1" thickBot="1"/>
    <row r="4" spans="2:25" ht="42" customHeight="1" thickBot="1">
      <c r="B4" s="4" t="s">
        <v>0</v>
      </c>
      <c r="C4" s="257"/>
      <c r="D4" s="258"/>
      <c r="E4" s="258"/>
      <c r="F4" s="258"/>
      <c r="G4" s="258"/>
      <c r="H4" s="258"/>
      <c r="I4" s="258"/>
      <c r="J4" s="258"/>
      <c r="K4" s="258"/>
      <c r="L4" s="258"/>
      <c r="M4" s="259"/>
      <c r="N4" s="5"/>
      <c r="O4" s="2" t="s">
        <v>1</v>
      </c>
    </row>
    <row r="5" spans="2:25" ht="39" customHeight="1" thickBot="1">
      <c r="B5" s="6" t="s">
        <v>2</v>
      </c>
      <c r="C5" s="7"/>
      <c r="D5" s="7"/>
      <c r="E5" s="8"/>
      <c r="F5" s="8"/>
      <c r="G5" s="8"/>
      <c r="H5" s="8"/>
      <c r="I5" s="8"/>
      <c r="J5" s="8"/>
      <c r="K5" s="8"/>
      <c r="M5" s="8"/>
      <c r="N5" s="8"/>
    </row>
    <row r="6" spans="2:25" ht="30" customHeight="1">
      <c r="B6" s="9" t="s">
        <v>3</v>
      </c>
      <c r="C6" s="10"/>
      <c r="D6" s="260"/>
      <c r="E6" s="261"/>
      <c r="F6" s="261"/>
      <c r="G6" s="261"/>
      <c r="H6" s="261"/>
      <c r="I6" s="261"/>
      <c r="J6" s="261"/>
      <c r="K6" s="261"/>
      <c r="L6" s="261"/>
      <c r="M6" s="262"/>
      <c r="N6" s="5"/>
      <c r="O6" s="11"/>
    </row>
    <row r="7" spans="2:25" ht="30" customHeight="1">
      <c r="B7" s="263" t="s">
        <v>4</v>
      </c>
      <c r="C7" s="264"/>
      <c r="D7" s="265"/>
      <c r="E7" s="243"/>
      <c r="F7" s="243"/>
      <c r="G7" s="243"/>
      <c r="H7" s="243"/>
      <c r="I7" s="243"/>
      <c r="J7" s="243"/>
      <c r="K7" s="243"/>
      <c r="L7" s="243"/>
      <c r="M7" s="244"/>
      <c r="N7" s="5"/>
      <c r="O7" s="11"/>
    </row>
    <row r="8" spans="2:25" ht="30" customHeight="1">
      <c r="B8" s="238" t="s">
        <v>5</v>
      </c>
      <c r="C8" s="239"/>
      <c r="D8" s="265"/>
      <c r="E8" s="243"/>
      <c r="F8" s="243"/>
      <c r="G8" s="243"/>
      <c r="H8" s="243"/>
      <c r="I8" s="243"/>
      <c r="J8" s="243"/>
      <c r="K8" s="243"/>
      <c r="L8" s="243"/>
      <c r="M8" s="244"/>
      <c r="N8" s="5"/>
      <c r="O8" s="11"/>
    </row>
    <row r="9" spans="2:25" ht="30" customHeight="1">
      <c r="B9" s="238" t="s">
        <v>6</v>
      </c>
      <c r="C9" s="239"/>
      <c r="D9" s="249"/>
      <c r="E9" s="250"/>
      <c r="F9" s="250"/>
      <c r="G9" s="250"/>
      <c r="H9" s="250"/>
      <c r="I9" s="250"/>
      <c r="J9" s="250"/>
      <c r="K9" s="250"/>
      <c r="L9" s="250"/>
      <c r="M9" s="251"/>
      <c r="N9" s="12"/>
      <c r="O9" s="11"/>
    </row>
    <row r="10" spans="2:25" ht="36.75" customHeight="1">
      <c r="B10" s="238" t="s">
        <v>8</v>
      </c>
      <c r="C10" s="239"/>
      <c r="D10" s="240"/>
      <c r="E10" s="241"/>
      <c r="F10" s="13"/>
      <c r="G10" s="252" t="s">
        <v>10</v>
      </c>
      <c r="H10" s="253"/>
      <c r="I10" s="242"/>
      <c r="J10" s="243"/>
      <c r="K10" s="243"/>
      <c r="L10" s="243"/>
      <c r="M10" s="244"/>
      <c r="N10" s="5"/>
    </row>
    <row r="11" spans="2:25" ht="30" customHeight="1">
      <c r="B11" s="238" t="s">
        <v>11</v>
      </c>
      <c r="C11" s="239"/>
      <c r="D11" s="240"/>
      <c r="E11" s="241"/>
      <c r="F11" s="242"/>
      <c r="G11" s="243"/>
      <c r="H11" s="243"/>
      <c r="I11" s="243"/>
      <c r="J11" s="243"/>
      <c r="K11" s="243"/>
      <c r="L11" s="243"/>
      <c r="M11" s="244"/>
      <c r="N11" s="5"/>
    </row>
    <row r="12" spans="2:25" ht="9.75" customHeight="1" thickBot="1">
      <c r="B12" s="245"/>
      <c r="C12" s="246"/>
      <c r="D12" s="14"/>
      <c r="E12" s="247"/>
      <c r="F12" s="247"/>
      <c r="G12" s="247"/>
      <c r="H12" s="247"/>
      <c r="I12" s="247"/>
      <c r="J12" s="247"/>
      <c r="K12" s="247"/>
      <c r="L12" s="247"/>
      <c r="M12" s="246"/>
      <c r="N12" s="15"/>
    </row>
    <row r="13" spans="2:25" ht="36.75" customHeight="1" thickBot="1">
      <c r="B13" s="6" t="s">
        <v>13</v>
      </c>
      <c r="C13" s="16"/>
      <c r="D13" s="16"/>
      <c r="O13" s="248" t="s">
        <v>14</v>
      </c>
      <c r="P13" s="248"/>
    </row>
    <row r="14" spans="2:25" ht="47.25" customHeight="1" thickBot="1">
      <c r="B14" s="17" t="s">
        <v>15</v>
      </c>
      <c r="C14" s="204" t="s">
        <v>16</v>
      </c>
      <c r="D14" s="228"/>
      <c r="E14" s="228"/>
      <c r="F14" s="205"/>
      <c r="G14" s="204" t="s">
        <v>6</v>
      </c>
      <c r="H14" s="205"/>
      <c r="I14" s="204" t="s">
        <v>8</v>
      </c>
      <c r="J14" s="228"/>
      <c r="K14" s="205"/>
      <c r="L14" s="204" t="s">
        <v>11</v>
      </c>
      <c r="M14" s="205"/>
      <c r="N14" s="18"/>
      <c r="O14" s="229" t="s">
        <v>17</v>
      </c>
      <c r="P14" s="230"/>
      <c r="Q14" s="226"/>
      <c r="R14" s="226"/>
      <c r="S14" s="19"/>
      <c r="V14" s="20" t="s">
        <v>18</v>
      </c>
      <c r="W14" s="21" t="s">
        <v>19</v>
      </c>
      <c r="X14" s="21"/>
      <c r="Y14" s="22"/>
    </row>
    <row r="15" spans="2:25" ht="28.4" customHeight="1" thickBot="1">
      <c r="B15" s="23" t="s">
        <v>14</v>
      </c>
      <c r="C15" s="231"/>
      <c r="D15" s="232"/>
      <c r="E15" s="232"/>
      <c r="F15" s="233"/>
      <c r="G15" s="232"/>
      <c r="H15" s="233"/>
      <c r="I15" s="24"/>
      <c r="J15" s="234" t="str">
        <f t="shared" ref="J15:J20" si="0">IF(I15="","",$F$10)</f>
        <v/>
      </c>
      <c r="K15" s="235"/>
      <c r="L15" s="25"/>
      <c r="M15" s="26" t="str">
        <f t="shared" ref="M15:M20" si="1">IF(L15="","",$F$11)</f>
        <v/>
      </c>
      <c r="N15" s="27"/>
      <c r="O15" s="236" t="s">
        <v>20</v>
      </c>
      <c r="P15" s="237"/>
      <c r="Q15" s="226"/>
      <c r="R15" s="226"/>
      <c r="S15" s="19"/>
      <c r="V15" s="20" t="s">
        <v>21</v>
      </c>
      <c r="W15" s="28" t="s">
        <v>20</v>
      </c>
      <c r="X15" s="29"/>
    </row>
    <row r="16" spans="2:25" ht="28.4" customHeight="1" thickTop="1" thickBot="1">
      <c r="B16" s="30" t="s">
        <v>22</v>
      </c>
      <c r="C16" s="216"/>
      <c r="D16" s="217"/>
      <c r="E16" s="217"/>
      <c r="F16" s="218"/>
      <c r="G16" s="217"/>
      <c r="H16" s="218"/>
      <c r="I16" s="31"/>
      <c r="J16" s="219" t="str">
        <f t="shared" si="0"/>
        <v/>
      </c>
      <c r="K16" s="220"/>
      <c r="L16" s="31"/>
      <c r="M16" s="32" t="str">
        <f t="shared" si="1"/>
        <v/>
      </c>
      <c r="N16" s="27"/>
      <c r="O16" s="227" t="s">
        <v>23</v>
      </c>
      <c r="P16" s="227"/>
      <c r="V16" s="20" t="s">
        <v>24</v>
      </c>
    </row>
    <row r="17" spans="1:26" ht="28.4" customHeight="1" thickBot="1">
      <c r="B17" s="30" t="s">
        <v>23</v>
      </c>
      <c r="C17" s="216"/>
      <c r="D17" s="217"/>
      <c r="E17" s="217"/>
      <c r="F17" s="218"/>
      <c r="G17" s="216"/>
      <c r="H17" s="218"/>
      <c r="I17" s="31"/>
      <c r="J17" s="219" t="str">
        <f t="shared" si="0"/>
        <v/>
      </c>
      <c r="K17" s="220"/>
      <c r="L17" s="31"/>
      <c r="M17" s="32" t="str">
        <f t="shared" si="1"/>
        <v/>
      </c>
      <c r="N17" s="27"/>
      <c r="O17" s="33" t="s">
        <v>25</v>
      </c>
      <c r="P17" s="33" t="s">
        <v>26</v>
      </c>
      <c r="Q17" s="226"/>
      <c r="R17" s="226"/>
    </row>
    <row r="18" spans="1:26" ht="28.4" customHeight="1" thickBot="1">
      <c r="B18" s="34" t="s">
        <v>27</v>
      </c>
      <c r="C18" s="216"/>
      <c r="D18" s="217"/>
      <c r="E18" s="217"/>
      <c r="F18" s="218"/>
      <c r="G18" s="216"/>
      <c r="H18" s="218"/>
      <c r="I18" s="31"/>
      <c r="J18" s="219" t="str">
        <f t="shared" si="0"/>
        <v/>
      </c>
      <c r="K18" s="220"/>
      <c r="L18" s="35"/>
      <c r="M18" s="32" t="str">
        <f t="shared" si="1"/>
        <v/>
      </c>
      <c r="N18" s="27"/>
      <c r="O18" s="36"/>
      <c r="P18" s="37"/>
      <c r="Q18" s="226"/>
      <c r="R18" s="226"/>
    </row>
    <row r="19" spans="1:26" ht="28.4" customHeight="1" thickTop="1">
      <c r="B19" s="34" t="s">
        <v>28</v>
      </c>
      <c r="C19" s="216"/>
      <c r="D19" s="217"/>
      <c r="E19" s="217"/>
      <c r="F19" s="218"/>
      <c r="G19" s="216"/>
      <c r="H19" s="218"/>
      <c r="I19" s="31"/>
      <c r="J19" s="219" t="str">
        <f t="shared" si="0"/>
        <v/>
      </c>
      <c r="K19" s="220"/>
      <c r="L19" s="35"/>
      <c r="M19" s="32" t="str">
        <f t="shared" si="1"/>
        <v/>
      </c>
      <c r="N19" s="27"/>
      <c r="O19" s="38"/>
      <c r="P19" s="39"/>
      <c r="V19" s="2" t="str">
        <f>IF(O18="","",IF(TRIM(O18)="C",C26*0.6091,IF(TRIM(O18)="H",P18,C26/1.6504)))</f>
        <v/>
      </c>
      <c r="X19" s="2" t="str">
        <f>IF(C24="","",IF(C24&gt;578.1464,(C24/1.04)-55.91,IF(C24&gt;260.9464,(C24/1.04)-50.91,IF(C24&gt;143.0416,(C24/1.04)-45.91,C24/1.561083))))</f>
        <v/>
      </c>
      <c r="Z19" s="2" t="str">
        <f>IF(O15="","",IF(TRIM(O15)="ENVASE NORMAL",X19,IF(TRIM(O15)="ENVASE CLÍNICO",X20)))</f>
        <v/>
      </c>
    </row>
    <row r="20" spans="1:26" ht="28.4" customHeight="1">
      <c r="B20" s="34" t="s">
        <v>29</v>
      </c>
      <c r="C20" s="216"/>
      <c r="D20" s="217"/>
      <c r="E20" s="217"/>
      <c r="F20" s="218"/>
      <c r="G20" s="216"/>
      <c r="H20" s="218"/>
      <c r="I20" s="31"/>
      <c r="J20" s="219" t="str">
        <f t="shared" si="0"/>
        <v/>
      </c>
      <c r="K20" s="220"/>
      <c r="L20" s="35"/>
      <c r="M20" s="32" t="str">
        <f t="shared" si="1"/>
        <v/>
      </c>
      <c r="N20" s="27"/>
      <c r="O20" s="38"/>
      <c r="P20" s="39"/>
      <c r="V20" s="2" t="str">
        <f>IF(V19="","ERRO",IF(V19&gt;0,E26,"ERRO"))</f>
        <v>ERRO</v>
      </c>
      <c r="X20" s="2" t="str">
        <f>IF(C24="","",C24/1.169591/1.04)</f>
        <v/>
      </c>
    </row>
    <row r="21" spans="1:26" ht="9.75" customHeight="1" thickBot="1">
      <c r="B21" s="40"/>
      <c r="C21" s="221"/>
      <c r="D21" s="222"/>
      <c r="E21" s="222"/>
      <c r="F21" s="223"/>
      <c r="G21" s="222"/>
      <c r="H21" s="223"/>
      <c r="I21" s="41"/>
      <c r="J21" s="224"/>
      <c r="K21" s="225"/>
      <c r="L21" s="42"/>
      <c r="M21" s="43"/>
      <c r="N21" s="5"/>
    </row>
    <row r="22" spans="1:26" ht="36.75" customHeight="1" thickBot="1">
      <c r="B22" s="6" t="s">
        <v>30</v>
      </c>
      <c r="C22" s="16"/>
      <c r="D22" s="16"/>
      <c r="P22" s="44"/>
      <c r="Q22" s="44"/>
      <c r="R22" s="44"/>
      <c r="S22" s="44"/>
      <c r="T22" s="44"/>
      <c r="U22" s="44"/>
    </row>
    <row r="23" spans="1:26" ht="49.5" customHeight="1" thickBot="1">
      <c r="B23" s="45" t="s">
        <v>15</v>
      </c>
      <c r="C23" s="204" t="s">
        <v>31</v>
      </c>
      <c r="D23" s="205"/>
      <c r="E23" s="204" t="s">
        <v>32</v>
      </c>
      <c r="F23" s="205"/>
      <c r="G23" s="45" t="s">
        <v>33</v>
      </c>
      <c r="H23" s="204" t="s">
        <v>34</v>
      </c>
      <c r="I23" s="205"/>
      <c r="J23" s="161" t="s">
        <v>35</v>
      </c>
      <c r="K23" s="162"/>
      <c r="L23" s="204" t="s">
        <v>36</v>
      </c>
      <c r="M23" s="205"/>
      <c r="N23" s="18"/>
      <c r="O23" s="46"/>
      <c r="P23" s="47" t="str">
        <f>IF(AND(TYPE(C26)=1,C26&gt;0.005),(0.5 + MIN(C26*0.011,27)),"")</f>
        <v/>
      </c>
      <c r="Q23" s="44"/>
      <c r="R23" s="44"/>
      <c r="S23" s="44"/>
      <c r="T23" s="44"/>
      <c r="U23" s="44"/>
    </row>
    <row r="24" spans="1:26" ht="28.5" customHeight="1">
      <c r="A24" s="2">
        <f t="shared" ref="A24:A29" si="2">COUNT(L24)</f>
        <v>0</v>
      </c>
      <c r="B24" s="30" t="s">
        <v>14</v>
      </c>
      <c r="C24" s="206"/>
      <c r="D24" s="207"/>
      <c r="E24" s="208" t="str">
        <f>IF(O15="","",$Z$19)</f>
        <v/>
      </c>
      <c r="F24" s="209"/>
      <c r="G24" s="48" t="str">
        <f>IF(L15&lt;&gt;"",(D11)/($L15),"")</f>
        <v/>
      </c>
      <c r="H24" s="210" t="str">
        <f>IF(I15&lt;&gt;"",(D10)/($I15),"")</f>
        <v/>
      </c>
      <c r="I24" s="211"/>
      <c r="J24" s="212" t="str">
        <f t="shared" ref="J24:J29" si="3">IF(H24="","",IF(H24&lt;1/3,1.05,IF(H24&lt;1,0.985+0.015/H24,IF(H24=1,1,IF(H24&lt;=3,1.015-0.015*H24,0.95)))))</f>
        <v/>
      </c>
      <c r="K24" s="213"/>
      <c r="L24" s="214" t="str">
        <f t="shared" ref="L24:L29" si="4">IF(E24&lt;&gt;"",ROUND(E24*G24*H24*J24,2),"")</f>
        <v/>
      </c>
      <c r="M24" s="215"/>
      <c r="N24" s="49"/>
      <c r="O24" s="46"/>
      <c r="P24" s="50" t="str">
        <f>IF(C24&gt;0,C28,"ERRO")</f>
        <v>ERRO</v>
      </c>
      <c r="Q24" s="50" t="str">
        <f>IF(C24&gt;0,C29,"ERRO")</f>
        <v>ERRO</v>
      </c>
      <c r="R24" s="50" t="str">
        <f>IF(C24&gt;0,E28,"ERRO")</f>
        <v>ERRO</v>
      </c>
      <c r="S24" s="50" t="str">
        <f>IF(C24&gt;0,E29,"ERRO")</f>
        <v>ERRO</v>
      </c>
      <c r="T24" s="50" t="str">
        <f>IF(D24&gt;0,F29,"ERRO")</f>
        <v>ERRO</v>
      </c>
      <c r="U24" s="50"/>
    </row>
    <row r="25" spans="1:26" ht="28.5" customHeight="1">
      <c r="A25" s="2">
        <f t="shared" si="2"/>
        <v>0</v>
      </c>
      <c r="B25" s="30" t="s">
        <v>22</v>
      </c>
      <c r="C25" s="184"/>
      <c r="D25" s="185"/>
      <c r="E25" s="202"/>
      <c r="F25" s="203"/>
      <c r="G25" s="51" t="str">
        <f>IF(L16&lt;&gt;"",(D11)/($L16),"")</f>
        <v/>
      </c>
      <c r="H25" s="196" t="str">
        <f>IF(I16&lt;&gt;"",(D10)/($I16),"")</f>
        <v/>
      </c>
      <c r="I25" s="197"/>
      <c r="J25" s="196" t="str">
        <f t="shared" si="3"/>
        <v/>
      </c>
      <c r="K25" s="197"/>
      <c r="L25" s="154" t="str">
        <f t="shared" si="4"/>
        <v/>
      </c>
      <c r="M25" s="155"/>
      <c r="N25" s="49"/>
      <c r="O25" s="46"/>
      <c r="P25" s="50" t="str">
        <f>IF(E25&gt;0,C28,"ERRO")</f>
        <v>ERRO</v>
      </c>
      <c r="Q25" s="50" t="str">
        <f>IF(E25&gt;0,C29,"ERRO")</f>
        <v>ERRO</v>
      </c>
      <c r="R25" s="50" t="str">
        <f>IF(E25&gt;0,E28,"ERRO")</f>
        <v>ERRO</v>
      </c>
      <c r="S25" s="50" t="str">
        <f>IF(E25&gt;0,E29,"ERRO")</f>
        <v>ERRO</v>
      </c>
      <c r="T25" s="50" t="str">
        <f>IF(F25&gt;0,F29,"ERRO")</f>
        <v>ERRO</v>
      </c>
      <c r="U25" s="44"/>
    </row>
    <row r="26" spans="1:26" ht="28.5" customHeight="1">
      <c r="A26" s="2">
        <f t="shared" si="2"/>
        <v>0</v>
      </c>
      <c r="B26" s="30" t="s">
        <v>23</v>
      </c>
      <c r="C26" s="202"/>
      <c r="D26" s="203"/>
      <c r="E26" s="200" t="str">
        <f>IF(O18="","",$V$19)</f>
        <v/>
      </c>
      <c r="F26" s="201"/>
      <c r="G26" s="52" t="str">
        <f>IF(L17&lt;&gt;"",(D11)/($L17),"")</f>
        <v/>
      </c>
      <c r="H26" s="196" t="str">
        <f>IF(I17&lt;&gt;"",(D10)/($I17),"")</f>
        <v/>
      </c>
      <c r="I26" s="197"/>
      <c r="J26" s="198" t="str">
        <f t="shared" si="3"/>
        <v/>
      </c>
      <c r="K26" s="199"/>
      <c r="L26" s="200" t="str">
        <f t="shared" si="4"/>
        <v/>
      </c>
      <c r="M26" s="201"/>
      <c r="N26" s="49"/>
      <c r="O26" s="46"/>
      <c r="P26" s="50" t="str">
        <f>IF(C26&gt;0,C28,"ERRO")</f>
        <v>ERRO</v>
      </c>
      <c r="Q26" s="50" t="str">
        <f>IF(C26&gt;0,C29,"ERRO")</f>
        <v>ERRO</v>
      </c>
      <c r="R26" s="50" t="str">
        <f>IF(C26&gt;0,E28,"ERRO")</f>
        <v>ERRO</v>
      </c>
      <c r="S26" s="50" t="str">
        <f>IF(C26&gt;0,E29,"ERRO")</f>
        <v>ERRO</v>
      </c>
      <c r="T26" s="50" t="str">
        <f>IF(C25&gt;0,F30,"ERRO")</f>
        <v>ERRO</v>
      </c>
      <c r="U26" s="44"/>
    </row>
    <row r="27" spans="1:26" ht="28.5" customHeight="1">
      <c r="A27" s="2">
        <f t="shared" si="2"/>
        <v>0</v>
      </c>
      <c r="B27" s="30" t="s">
        <v>27</v>
      </c>
      <c r="C27" s="186"/>
      <c r="D27" s="187"/>
      <c r="E27" s="154" t="str">
        <f>IF(C27="","",IF(C27&gt;0,ROUND(IF(AND(C27&gt;0,C27&lt;(2700/1.1+27.5)),(C27-0.5)/1.011,C27-27.5),2)))</f>
        <v/>
      </c>
      <c r="F27" s="155"/>
      <c r="G27" s="52" t="str">
        <f>IF(L18&lt;&gt;"",(D11)/($L18),"")</f>
        <v/>
      </c>
      <c r="H27" s="196" t="str">
        <f>IF(I18&lt;&gt;"",(D10)/($I18),"")</f>
        <v/>
      </c>
      <c r="I27" s="197"/>
      <c r="J27" s="198" t="str">
        <f t="shared" si="3"/>
        <v/>
      </c>
      <c r="K27" s="199"/>
      <c r="L27" s="200" t="str">
        <f t="shared" si="4"/>
        <v/>
      </c>
      <c r="M27" s="201"/>
      <c r="N27" s="49"/>
      <c r="O27" s="46"/>
      <c r="P27" s="50"/>
      <c r="Q27" s="50"/>
      <c r="R27" s="50"/>
      <c r="S27" s="50"/>
      <c r="T27" s="50"/>
      <c r="U27" s="44"/>
    </row>
    <row r="28" spans="1:26" ht="28.5" customHeight="1">
      <c r="A28" s="2">
        <f t="shared" si="2"/>
        <v>0</v>
      </c>
      <c r="B28" s="30" t="s">
        <v>28</v>
      </c>
      <c r="C28" s="186"/>
      <c r="D28" s="187"/>
      <c r="E28" s="154" t="str">
        <f>IF(C28="","",(IF(C28&lt;=6.68,(C28-0.94)/1.1475,IF(C28&lt;=9.97,(C28-1.95)/1.146,IF(C28&lt;=14.1,(C28-2.66)/1.1439,IF(C28&lt;=26.96,(C28-4.17)/1.1393,IF(C28&lt;=64.58,(C28-8)/1.1316,(C28-12.73)/1.1051)))))))</f>
        <v/>
      </c>
      <c r="F28" s="155"/>
      <c r="G28" s="51" t="str">
        <f>IF(L19&lt;&gt;"",(D11)/($L19),"")</f>
        <v/>
      </c>
      <c r="H28" s="196" t="str">
        <f>IF(I19&lt;&gt;"",(D10)/($I19),"")</f>
        <v/>
      </c>
      <c r="I28" s="197"/>
      <c r="J28" s="196" t="str">
        <f t="shared" si="3"/>
        <v/>
      </c>
      <c r="K28" s="197"/>
      <c r="L28" s="154" t="str">
        <f t="shared" si="4"/>
        <v/>
      </c>
      <c r="M28" s="155"/>
      <c r="N28" s="49"/>
      <c r="O28" s="46"/>
      <c r="P28" s="50" t="str">
        <f>IF(C28&gt;0,C31,"ERRO")</f>
        <v>ERRO</v>
      </c>
      <c r="Q28" s="50" t="str">
        <f>IF(C28&gt;0,C32,"ERRO")</f>
        <v>ERRO</v>
      </c>
      <c r="R28" s="50" t="str">
        <f>IF(C28&gt;0,E31,"ERRO")</f>
        <v>ERRO</v>
      </c>
      <c r="S28" s="50" t="str">
        <f>IF(C28&gt;0,E32,"ERRO")</f>
        <v>ERRO</v>
      </c>
      <c r="T28" s="50" t="str">
        <f>IF(C28&gt;0,C26,"ERRO")</f>
        <v>ERRO</v>
      </c>
      <c r="U28" s="50" t="str">
        <f>IF(C28&gt;0,C26,"ERRO")</f>
        <v>ERRO</v>
      </c>
      <c r="V28" s="50" t="str">
        <f>IF(C28&gt;0,E29,"ERRO")</f>
        <v>ERRO</v>
      </c>
      <c r="W28" s="50" t="str">
        <f>IF(C28&gt;0,E30,"ERRO")</f>
        <v>ERRO</v>
      </c>
      <c r="X28" s="50" t="str">
        <f>IF(C28&gt;0,E31,"ERRO")</f>
        <v>ERRO</v>
      </c>
      <c r="Y28" s="50" t="str">
        <f>IF(C28&gt;0,E32,"ERRO")</f>
        <v>ERRO</v>
      </c>
      <c r="Z28" s="50"/>
    </row>
    <row r="29" spans="1:26" ht="28.5" customHeight="1">
      <c r="A29" s="2">
        <f t="shared" si="2"/>
        <v>0</v>
      </c>
      <c r="B29" s="34" t="str">
        <f>B20</f>
        <v>OUTRO/ORIGEM</v>
      </c>
      <c r="C29" s="184"/>
      <c r="D29" s="185"/>
      <c r="E29" s="186"/>
      <c r="F29" s="187"/>
      <c r="G29" s="51" t="str">
        <f>IF(L20&lt;&gt;"",(D11)/($L20),"")</f>
        <v/>
      </c>
      <c r="H29" s="188" t="str">
        <f>IF(I20&lt;&gt;"",(D10)/($I20),"")</f>
        <v/>
      </c>
      <c r="I29" s="189"/>
      <c r="J29" s="188" t="str">
        <f t="shared" si="3"/>
        <v/>
      </c>
      <c r="K29" s="189"/>
      <c r="L29" s="172" t="str">
        <f t="shared" si="4"/>
        <v/>
      </c>
      <c r="M29" s="173"/>
      <c r="N29" s="49"/>
      <c r="P29" s="50" t="str">
        <f>IF(E29&gt;0,C24,"ERRO")</f>
        <v>ERRO</v>
      </c>
      <c r="Q29" s="50" t="str">
        <f>IF(E29&gt;0,C24,"ERRO")</f>
        <v>ERRO</v>
      </c>
      <c r="R29" s="50" t="str">
        <f>IF(E29&gt;0,E25,"ERRO")</f>
        <v>ERRO</v>
      </c>
      <c r="S29" s="50" t="str">
        <f>IF(E29&gt;0,C26,"ERRO")</f>
        <v>ERRO</v>
      </c>
      <c r="T29" s="50" t="str">
        <f>IF(E29&gt;0,C28,"ERRO")</f>
        <v>ERRO</v>
      </c>
      <c r="U29" s="50" t="str">
        <f>IF(E29&gt;0,C29,"ERRO")</f>
        <v>ERRO</v>
      </c>
      <c r="V29" s="50" t="str">
        <f>IF(E29&gt;0,E26,"ERRO")</f>
        <v>ERRO</v>
      </c>
      <c r="W29" s="50" t="str">
        <f>IF(F29&gt;0,F26,"ERRO")</f>
        <v>ERRO</v>
      </c>
      <c r="Z29" s="50" t="str">
        <f>IF(E26&gt;0,E26,"ERRO")</f>
        <v/>
      </c>
    </row>
    <row r="30" spans="1:26" ht="9.75" customHeight="1" thickBot="1">
      <c r="A30" s="53"/>
      <c r="B30" s="54"/>
      <c r="C30" s="190"/>
      <c r="D30" s="191"/>
      <c r="E30" s="192"/>
      <c r="F30" s="193"/>
      <c r="G30" s="55"/>
      <c r="H30" s="194"/>
      <c r="I30" s="195"/>
      <c r="J30" s="194"/>
      <c r="K30" s="195"/>
      <c r="L30" s="190"/>
      <c r="M30" s="191"/>
      <c r="N30" s="56"/>
      <c r="P30" s="50"/>
      <c r="Q30" s="50"/>
      <c r="R30" s="50"/>
      <c r="S30" s="50"/>
      <c r="T30" s="50"/>
      <c r="U30" s="44"/>
    </row>
    <row r="31" spans="1:26" ht="6.75" customHeight="1">
      <c r="B31" s="8"/>
      <c r="C31" s="56"/>
      <c r="D31" s="56"/>
      <c r="E31" s="57"/>
      <c r="F31" s="57"/>
      <c r="G31" s="57"/>
      <c r="H31" s="58"/>
      <c r="I31" s="58"/>
      <c r="J31" s="58"/>
      <c r="K31" s="58"/>
      <c r="L31" s="56"/>
      <c r="M31" s="56"/>
      <c r="N31" s="56"/>
      <c r="T31" s="50"/>
    </row>
    <row r="32" spans="1:26" ht="20.399999999999999" customHeight="1">
      <c r="B32" s="59" t="s">
        <v>37</v>
      </c>
      <c r="C32" s="60"/>
      <c r="D32" s="60"/>
      <c r="E32" s="57"/>
      <c r="F32" s="57"/>
      <c r="G32" s="57"/>
      <c r="H32" s="58"/>
      <c r="I32" s="58"/>
      <c r="J32" s="58"/>
      <c r="K32" s="58"/>
      <c r="L32" s="56"/>
      <c r="M32" s="56"/>
      <c r="N32" s="56"/>
      <c r="P32" s="50" t="str">
        <f>IF(C32&gt;0,C36,"ERRO")</f>
        <v>ERRO</v>
      </c>
      <c r="Q32" s="50" t="str">
        <f>IF(C32&gt;0,C36,"ERRO")</f>
        <v>ERRO</v>
      </c>
      <c r="R32" s="50" t="str">
        <f>IF(C32&gt;0,E35,"ERRO")</f>
        <v>ERRO</v>
      </c>
      <c r="S32" s="50" t="str">
        <f>IF(C32&gt;0,E36,"ERRO")</f>
        <v>ERRO</v>
      </c>
      <c r="T32" s="50" t="str">
        <f>IF(C32&gt;0,C31,"ERRO")</f>
        <v>ERRO</v>
      </c>
    </row>
    <row r="33" spans="2:19" ht="20.25" customHeight="1">
      <c r="B33" s="59" t="s">
        <v>38</v>
      </c>
      <c r="C33" s="56"/>
      <c r="D33" s="56"/>
      <c r="E33" s="57"/>
      <c r="F33" s="57"/>
      <c r="G33" s="57"/>
      <c r="H33" s="58"/>
      <c r="I33" s="58"/>
      <c r="J33" s="58"/>
      <c r="K33" s="58"/>
      <c r="L33" s="56"/>
      <c r="M33" s="56"/>
      <c r="N33" s="56"/>
    </row>
    <row r="34" spans="2:19" ht="18.75" customHeight="1" thickBot="1">
      <c r="B34" s="8"/>
      <c r="C34" s="56"/>
      <c r="D34" s="56"/>
      <c r="E34" s="56"/>
      <c r="F34" s="56"/>
      <c r="G34" s="56"/>
      <c r="H34" s="56"/>
      <c r="I34" s="58"/>
      <c r="J34" s="58"/>
      <c r="K34" s="58"/>
      <c r="L34" s="56"/>
      <c r="M34" s="56"/>
      <c r="N34" s="56"/>
      <c r="P34" s="50" t="str">
        <f>IF(C28&gt;0,E28,"ERRO")</f>
        <v>ERRO</v>
      </c>
      <c r="Q34" s="50" t="str">
        <f>IF(C26&lt;0,E26,"ERRO")</f>
        <v>ERRO</v>
      </c>
      <c r="R34" s="50" t="str">
        <f>IF(D26&gt;0,F26,"ERRO")</f>
        <v>ERRO</v>
      </c>
      <c r="S34" s="50"/>
    </row>
    <row r="35" spans="2:19" ht="38.25" customHeight="1" thickTop="1" thickBot="1">
      <c r="B35" s="62" t="s">
        <v>39</v>
      </c>
      <c r="C35" s="174"/>
      <c r="D35" s="175"/>
      <c r="E35" s="176" t="str">
        <f>IF(C35="","",IF(TRIM(C35)="Média Paises Refª",AVERAGE(L24:L27),IF(TRIM(C35)="Portugal",L28,L29)))</f>
        <v/>
      </c>
      <c r="F35" s="177"/>
      <c r="H35" s="178" t="s">
        <v>41</v>
      </c>
      <c r="I35" s="178"/>
      <c r="J35" s="179"/>
      <c r="K35" s="180" t="str">
        <f>IF(E35="","",ROUND(IF(E35&lt;=5,E35*1.1475+0.94,IF(E35&lt;=7,(E35*1.146+1.95),IF(E35&lt;=10,(E35*1.1439+2.66),IF(E35&lt;=20,(E35*1.1393+4.17),IF(E35&lt;=50,(E35*1.1316+8),(E35*1.1051+12.73)))))),2))</f>
        <v/>
      </c>
      <c r="L35" s="181"/>
      <c r="M35" s="63"/>
      <c r="N35" s="63"/>
      <c r="P35" s="50" t="str">
        <f>IF(C24&gt;0,E24,"ERRO")</f>
        <v>ERRO</v>
      </c>
      <c r="Q35" s="50" t="str">
        <f>IF(C26&gt;0,E26,"ERRO")</f>
        <v>ERRO</v>
      </c>
      <c r="R35" s="50" t="e">
        <f>IF(#REF!&gt;0,#REF!,"ERRO")</f>
        <v>#REF!</v>
      </c>
    </row>
    <row r="36" spans="2:19" ht="19.25" customHeight="1" thickTop="1">
      <c r="B36" s="64" t="s">
        <v>42</v>
      </c>
      <c r="C36" s="64"/>
      <c r="D36" s="64"/>
      <c r="E36" s="65"/>
      <c r="F36" s="65"/>
      <c r="G36" s="65"/>
      <c r="H36" s="65"/>
      <c r="I36" s="65"/>
      <c r="J36" s="65"/>
      <c r="K36" s="66"/>
      <c r="L36" s="65"/>
      <c r="M36" s="65"/>
      <c r="N36" s="65"/>
    </row>
    <row r="37" spans="2:19" ht="36.75" customHeight="1" thickBot="1">
      <c r="B37" s="6" t="s">
        <v>43</v>
      </c>
    </row>
    <row r="38" spans="2:19" ht="23.25" customHeight="1">
      <c r="B38" s="158" t="s">
        <v>44</v>
      </c>
      <c r="C38" s="160" t="s">
        <v>8</v>
      </c>
      <c r="D38" s="162"/>
      <c r="E38" s="160" t="s">
        <v>11</v>
      </c>
      <c r="F38" s="162"/>
      <c r="G38" s="158" t="s">
        <v>45</v>
      </c>
      <c r="H38" s="166" t="s">
        <v>46</v>
      </c>
      <c r="I38" s="160" t="s">
        <v>47</v>
      </c>
      <c r="J38" s="162"/>
      <c r="K38" s="160" t="s">
        <v>48</v>
      </c>
      <c r="L38" s="162"/>
    </row>
    <row r="39" spans="2:19" ht="13.5" customHeight="1">
      <c r="B39" s="182"/>
      <c r="C39" s="168"/>
      <c r="D39" s="169"/>
      <c r="E39" s="168"/>
      <c r="F39" s="169"/>
      <c r="G39" s="182"/>
      <c r="H39" s="183"/>
      <c r="I39" s="168"/>
      <c r="J39" s="169"/>
      <c r="K39" s="168"/>
      <c r="L39" s="169"/>
    </row>
    <row r="40" spans="2:19" ht="21.75" customHeight="1" thickBot="1">
      <c r="B40" s="159"/>
      <c r="C40" s="163"/>
      <c r="D40" s="165"/>
      <c r="E40" s="163"/>
      <c r="F40" s="165"/>
      <c r="G40" s="67" t="s">
        <v>49</v>
      </c>
      <c r="H40" s="67" t="s">
        <v>50</v>
      </c>
      <c r="I40" s="170" t="s">
        <v>51</v>
      </c>
      <c r="J40" s="171"/>
      <c r="K40" s="163"/>
      <c r="L40" s="165"/>
      <c r="P40" s="68"/>
    </row>
    <row r="41" spans="2:19" ht="27" customHeight="1">
      <c r="B41" s="69"/>
      <c r="C41" s="70"/>
      <c r="D41" s="71" t="str">
        <f>IF(C41="","",$F10)</f>
        <v/>
      </c>
      <c r="E41" s="72" t="str">
        <f>IF(C41="","",$D11)</f>
        <v/>
      </c>
      <c r="F41" s="73" t="str">
        <f t="shared" ref="F41:F46" si="5">IF(C41="","",$F$11)</f>
        <v/>
      </c>
      <c r="G41" s="74" t="str">
        <f>IF(C41&lt;&gt;"",($C41)/(D10),"")</f>
        <v/>
      </c>
      <c r="H41" s="75" t="str">
        <f t="shared" ref="H41:H46" si="6">IF(G41="","",IF(G41&lt;1/3,1.05,IF(G41&lt;1,0.985+0.015/G41,IF(G41=1,1,IF(G41&lt;=3,1.015-0.015*G41,0.95)))))</f>
        <v/>
      </c>
      <c r="I41" s="172" t="str">
        <f t="shared" ref="I41:I46" si="7">IF(C41&lt;&gt;"",ROUND($E$35*G41*H41,2),"")</f>
        <v/>
      </c>
      <c r="J41" s="173"/>
      <c r="K41" s="172" t="str">
        <f t="shared" ref="K41:K46" si="8">IF(I41="","",ROUND(IF(I41&lt;=5,I41*1.1475+0.94,IF(I41&lt;=7,(I41*1.146+1.95),IF(I41&lt;=10,(I41*1.1439+2.66),IF(I41&lt;=20,(I41*1.1393+4.17),IF(I41&lt;=50,(I41*1.1316+8),(I41*1.1051+12.73)))))),2))</f>
        <v/>
      </c>
      <c r="L41" s="173"/>
      <c r="M41" s="1" t="s">
        <v>52</v>
      </c>
      <c r="O41" s="76" t="s">
        <v>40</v>
      </c>
      <c r="P41" s="77"/>
    </row>
    <row r="42" spans="2:19" ht="27" customHeight="1">
      <c r="B42" s="78"/>
      <c r="C42" s="79"/>
      <c r="D42" s="80" t="str">
        <f>IF(C42="","",$F10)</f>
        <v/>
      </c>
      <c r="E42" s="81" t="str">
        <f>IF(C42="","",$D11)</f>
        <v/>
      </c>
      <c r="F42" s="32" t="str">
        <f t="shared" si="5"/>
        <v/>
      </c>
      <c r="G42" s="82" t="str">
        <f>IF(C42&lt;&gt;"",($C42)/(D10),"")</f>
        <v/>
      </c>
      <c r="H42" s="51" t="str">
        <f t="shared" si="6"/>
        <v/>
      </c>
      <c r="I42" s="154" t="str">
        <f t="shared" si="7"/>
        <v/>
      </c>
      <c r="J42" s="155"/>
      <c r="K42" s="154" t="str">
        <f t="shared" si="8"/>
        <v/>
      </c>
      <c r="L42" s="155"/>
      <c r="O42" s="76" t="s">
        <v>53</v>
      </c>
      <c r="P42" s="77" t="str">
        <f>L28</f>
        <v/>
      </c>
    </row>
    <row r="43" spans="2:19" ht="27" customHeight="1">
      <c r="B43" s="83"/>
      <c r="C43" s="79"/>
      <c r="D43" s="80" t="str">
        <f>IF(C43="","",$F10)</f>
        <v/>
      </c>
      <c r="E43" s="81" t="str">
        <f>IF(C43="","",$D11)</f>
        <v/>
      </c>
      <c r="F43" s="32" t="str">
        <f t="shared" si="5"/>
        <v/>
      </c>
      <c r="G43" s="82" t="str">
        <f>IF(C43&lt;&gt;"",($C43)/(D10),"")</f>
        <v/>
      </c>
      <c r="H43" s="51" t="str">
        <f t="shared" si="6"/>
        <v/>
      </c>
      <c r="I43" s="154" t="str">
        <f t="shared" si="7"/>
        <v/>
      </c>
      <c r="J43" s="155"/>
      <c r="K43" s="154" t="str">
        <f t="shared" si="8"/>
        <v/>
      </c>
      <c r="L43" s="155"/>
      <c r="O43" s="76" t="s">
        <v>54</v>
      </c>
      <c r="P43" s="77" t="str">
        <f>L29</f>
        <v/>
      </c>
    </row>
    <row r="44" spans="2:19" ht="27" customHeight="1">
      <c r="B44" s="84"/>
      <c r="C44" s="79"/>
      <c r="D44" s="80" t="str">
        <f>IF(C44="","",$F10)</f>
        <v/>
      </c>
      <c r="E44" s="81" t="str">
        <f>IF(C44="","",$D11)</f>
        <v/>
      </c>
      <c r="F44" s="32" t="str">
        <f t="shared" si="5"/>
        <v/>
      </c>
      <c r="G44" s="82" t="str">
        <f>IF(C44&lt;&gt;"",($C44)/(D10),"")</f>
        <v/>
      </c>
      <c r="H44" s="51" t="str">
        <f t="shared" si="6"/>
        <v/>
      </c>
      <c r="I44" s="154" t="str">
        <f t="shared" si="7"/>
        <v/>
      </c>
      <c r="J44" s="155"/>
      <c r="K44" s="154" t="str">
        <f t="shared" si="8"/>
        <v/>
      </c>
      <c r="L44" s="155"/>
    </row>
    <row r="45" spans="2:19" ht="27" customHeight="1">
      <c r="B45" s="69"/>
      <c r="C45" s="79"/>
      <c r="D45" s="80" t="str">
        <f>IF(C45="","",$F10)</f>
        <v/>
      </c>
      <c r="E45" s="81" t="str">
        <f>IF(C45="","",$D11)</f>
        <v/>
      </c>
      <c r="F45" s="32" t="str">
        <f t="shared" si="5"/>
        <v/>
      </c>
      <c r="G45" s="82" t="str">
        <f>IF(C45&lt;&gt;"",($C45)/(D10),"")</f>
        <v/>
      </c>
      <c r="H45" s="51" t="str">
        <f t="shared" si="6"/>
        <v/>
      </c>
      <c r="I45" s="154" t="str">
        <f t="shared" si="7"/>
        <v/>
      </c>
      <c r="J45" s="155"/>
      <c r="K45" s="154" t="str">
        <f t="shared" si="8"/>
        <v/>
      </c>
      <c r="L45" s="155"/>
    </row>
    <row r="46" spans="2:19" ht="27" customHeight="1">
      <c r="B46" s="69"/>
      <c r="C46" s="79"/>
      <c r="D46" s="80" t="str">
        <f>IF(C46="","",$F10)</f>
        <v/>
      </c>
      <c r="E46" s="81" t="str">
        <f>IF(C46="","",$D11)</f>
        <v/>
      </c>
      <c r="F46" s="32" t="str">
        <f t="shared" si="5"/>
        <v/>
      </c>
      <c r="G46" s="82" t="str">
        <f>IF(C46&lt;&gt;"",($C46)/(D10),"")</f>
        <v/>
      </c>
      <c r="H46" s="51" t="str">
        <f t="shared" si="6"/>
        <v/>
      </c>
      <c r="I46" s="154" t="str">
        <f t="shared" si="7"/>
        <v/>
      </c>
      <c r="J46" s="155"/>
      <c r="K46" s="154" t="str">
        <f t="shared" si="8"/>
        <v/>
      </c>
      <c r="L46" s="155"/>
    </row>
    <row r="47" spans="2:19" ht="8.25" customHeight="1" thickBot="1">
      <c r="B47" s="85"/>
      <c r="C47" s="86"/>
      <c r="D47" s="87"/>
      <c r="E47" s="86"/>
      <c r="F47" s="88"/>
      <c r="G47" s="89"/>
      <c r="H47" s="90"/>
      <c r="I47" s="156"/>
      <c r="J47" s="157"/>
      <c r="K47" s="156"/>
      <c r="L47" s="157"/>
    </row>
    <row r="48" spans="2:19" ht="36.75" customHeight="1" thickBot="1">
      <c r="B48" s="6" t="s">
        <v>55</v>
      </c>
      <c r="C48" s="8"/>
      <c r="D48" s="8"/>
      <c r="E48" s="8"/>
      <c r="F48" s="8"/>
      <c r="G48" s="8"/>
      <c r="H48" s="8"/>
      <c r="I48" s="8"/>
      <c r="J48" s="8"/>
      <c r="K48" s="8"/>
    </row>
    <row r="49" spans="1:15" ht="24" customHeight="1" thickBot="1">
      <c r="B49" s="158" t="s">
        <v>56</v>
      </c>
      <c r="C49" s="160" t="s">
        <v>57</v>
      </c>
      <c r="D49" s="161"/>
      <c r="E49" s="161"/>
      <c r="F49" s="162"/>
      <c r="G49" s="166" t="s">
        <v>58</v>
      </c>
      <c r="I49" s="6" t="s">
        <v>59</v>
      </c>
      <c r="J49" s="6"/>
      <c r="K49" s="6"/>
      <c r="L49" s="6"/>
    </row>
    <row r="50" spans="1:15" ht="35.4" customHeight="1" thickBot="1">
      <c r="B50" s="159"/>
      <c r="C50" s="163"/>
      <c r="D50" s="164"/>
      <c r="E50" s="164"/>
      <c r="F50" s="165"/>
      <c r="G50" s="167"/>
      <c r="H50" s="91"/>
      <c r="I50" s="92"/>
      <c r="J50" s="93"/>
      <c r="K50" s="94"/>
      <c r="L50" s="94"/>
      <c r="M50" s="95"/>
    </row>
    <row r="51" spans="1:15" ht="27" customHeight="1">
      <c r="B51" s="96" t="str">
        <f>IF(D6="","",D6)</f>
        <v/>
      </c>
      <c r="C51" s="149" t="str">
        <f>D10&amp;" "&amp;F10&amp;" / "&amp;D11&amp;" "&amp;F11</f>
        <v xml:space="preserve">  /  </v>
      </c>
      <c r="D51" s="150"/>
      <c r="E51" s="150"/>
      <c r="F51" s="151"/>
      <c r="G51" s="97" t="str">
        <f>IF(B51="","",K35)</f>
        <v/>
      </c>
      <c r="H51" s="98"/>
      <c r="I51" s="99" t="s">
        <v>60</v>
      </c>
      <c r="J51" s="152"/>
      <c r="K51" s="152"/>
      <c r="L51" s="152"/>
      <c r="M51" s="153"/>
      <c r="N51" s="100"/>
    </row>
    <row r="52" spans="1:15" ht="27" customHeight="1">
      <c r="B52" s="101" t="str">
        <f t="shared" ref="B52:B57" si="9">IF(B41="","",B41)</f>
        <v/>
      </c>
      <c r="C52" s="141" t="str">
        <f t="shared" ref="C52:C57" si="10">C41&amp;" "&amp;D41&amp;" / "&amp;E41&amp;" "&amp;F41</f>
        <v xml:space="preserve">  /  </v>
      </c>
      <c r="D52" s="142"/>
      <c r="E52" s="142"/>
      <c r="F52" s="143"/>
      <c r="G52" s="102" t="str">
        <f t="shared" ref="G52:G57" si="11">K41</f>
        <v/>
      </c>
      <c r="H52" s="98"/>
      <c r="I52" s="103"/>
      <c r="J52" s="104"/>
      <c r="M52" s="105"/>
    </row>
    <row r="53" spans="1:15" ht="27" customHeight="1">
      <c r="B53" s="101" t="str">
        <f t="shared" si="9"/>
        <v/>
      </c>
      <c r="C53" s="141" t="str">
        <f t="shared" si="10"/>
        <v xml:space="preserve">  /  </v>
      </c>
      <c r="D53" s="142"/>
      <c r="E53" s="142"/>
      <c r="F53" s="143"/>
      <c r="G53" s="102" t="str">
        <f t="shared" si="11"/>
        <v/>
      </c>
      <c r="H53" s="98"/>
      <c r="I53" s="106"/>
      <c r="J53" s="144"/>
      <c r="K53" s="144"/>
      <c r="L53" s="144"/>
      <c r="M53" s="145"/>
      <c r="N53" s="5"/>
    </row>
    <row r="54" spans="1:15" ht="27" customHeight="1">
      <c r="B54" s="101" t="str">
        <f t="shared" si="9"/>
        <v/>
      </c>
      <c r="C54" s="141" t="str">
        <f t="shared" si="10"/>
        <v xml:space="preserve">  /  </v>
      </c>
      <c r="D54" s="142"/>
      <c r="E54" s="142"/>
      <c r="F54" s="143"/>
      <c r="G54" s="102" t="str">
        <f t="shared" si="11"/>
        <v/>
      </c>
      <c r="H54" s="98"/>
      <c r="I54" s="103"/>
      <c r="J54" s="107"/>
      <c r="M54" s="105"/>
    </row>
    <row r="55" spans="1:15" ht="27" customHeight="1">
      <c r="B55" s="101" t="str">
        <f t="shared" si="9"/>
        <v/>
      </c>
      <c r="C55" s="141" t="str">
        <f t="shared" si="10"/>
        <v xml:space="preserve">  /  </v>
      </c>
      <c r="D55" s="142"/>
      <c r="E55" s="142"/>
      <c r="F55" s="143"/>
      <c r="G55" s="102" t="str">
        <f t="shared" si="11"/>
        <v/>
      </c>
      <c r="H55" s="98"/>
      <c r="I55" s="106"/>
      <c r="J55" s="144"/>
      <c r="K55" s="144"/>
      <c r="L55" s="144"/>
      <c r="M55" s="145"/>
      <c r="N55" s="5"/>
    </row>
    <row r="56" spans="1:15" ht="27" customHeight="1">
      <c r="B56" s="101" t="str">
        <f t="shared" si="9"/>
        <v/>
      </c>
      <c r="C56" s="141" t="str">
        <f t="shared" si="10"/>
        <v xml:space="preserve">  /  </v>
      </c>
      <c r="D56" s="142"/>
      <c r="E56" s="142"/>
      <c r="F56" s="143"/>
      <c r="G56" s="102" t="str">
        <f t="shared" si="11"/>
        <v/>
      </c>
      <c r="H56" s="98"/>
      <c r="I56" s="103"/>
      <c r="J56" s="107"/>
      <c r="K56" s="107"/>
      <c r="L56" s="107"/>
      <c r="M56" s="108"/>
      <c r="N56" s="107"/>
    </row>
    <row r="57" spans="1:15" ht="27" customHeight="1">
      <c r="B57" s="101" t="str">
        <f t="shared" si="9"/>
        <v/>
      </c>
      <c r="C57" s="141" t="str">
        <f t="shared" si="10"/>
        <v xml:space="preserve">  /  </v>
      </c>
      <c r="D57" s="142"/>
      <c r="E57" s="142"/>
      <c r="F57" s="143"/>
      <c r="G57" s="102" t="str">
        <f t="shared" si="11"/>
        <v/>
      </c>
      <c r="H57" s="98"/>
      <c r="I57" s="106"/>
      <c r="J57" s="144"/>
      <c r="K57" s="144"/>
      <c r="L57" s="144"/>
      <c r="M57" s="145"/>
      <c r="N57" s="5"/>
    </row>
    <row r="58" spans="1:15" ht="8.25" customHeight="1" thickBot="1">
      <c r="B58" s="109"/>
      <c r="C58" s="146"/>
      <c r="D58" s="147"/>
      <c r="E58" s="147"/>
      <c r="F58" s="148"/>
      <c r="G58" s="110"/>
      <c r="H58" s="98"/>
      <c r="I58" s="111"/>
      <c r="J58" s="112"/>
      <c r="K58" s="113"/>
      <c r="L58" s="113"/>
      <c r="M58" s="114"/>
    </row>
    <row r="59" spans="1:15" ht="21" customHeight="1">
      <c r="B59" s="115"/>
      <c r="C59" s="115"/>
      <c r="D59" s="115"/>
      <c r="E59" s="115"/>
      <c r="F59" s="115"/>
      <c r="G59" s="56"/>
      <c r="I59" s="116"/>
      <c r="J59" s="56"/>
    </row>
    <row r="60" spans="1:15" ht="35.25" customHeight="1">
      <c r="J60" s="116"/>
      <c r="K60" s="116"/>
      <c r="L60" s="116"/>
      <c r="M60" s="116"/>
      <c r="N60" s="116"/>
      <c r="O60" s="117"/>
    </row>
    <row r="61" spans="1:15" ht="15.75" customHeight="1">
      <c r="I61" s="116"/>
      <c r="J61" s="137"/>
      <c r="K61" s="137"/>
      <c r="L61" s="137"/>
      <c r="M61" s="137"/>
      <c r="N61" s="118"/>
      <c r="O61" s="117"/>
    </row>
    <row r="62" spans="1:15" ht="23.25" customHeight="1">
      <c r="B62" s="138"/>
      <c r="C62" s="138"/>
      <c r="D62" s="119"/>
      <c r="J62" s="139"/>
      <c r="K62" s="139"/>
      <c r="L62" s="139"/>
      <c r="M62" s="139"/>
      <c r="N62" s="120"/>
      <c r="O62" s="117"/>
    </row>
    <row r="63" spans="1:15" ht="17" customHeight="1">
      <c r="B63" s="140"/>
      <c r="C63" s="140"/>
      <c r="D63" s="140"/>
      <c r="E63" s="140"/>
      <c r="F63" s="140"/>
      <c r="G63" s="140"/>
      <c r="H63" s="140"/>
      <c r="I63" s="107"/>
      <c r="J63" s="107"/>
      <c r="K63" s="107"/>
      <c r="L63" s="107"/>
      <c r="M63" s="107"/>
      <c r="N63" s="107"/>
      <c r="O63" s="121"/>
    </row>
    <row r="64" spans="1:15" ht="24" customHeight="1">
      <c r="A64" s="122"/>
      <c r="B64" s="123"/>
      <c r="C64" s="123"/>
      <c r="D64" s="123"/>
      <c r="K64" s="7"/>
      <c r="L64" s="124"/>
      <c r="M64" s="124"/>
      <c r="N64" s="124"/>
    </row>
    <row r="65" spans="15:45" ht="24" customHeight="1"/>
    <row r="66" spans="15:45" ht="24" customHeight="1">
      <c r="R66" s="125"/>
      <c r="S66" s="125"/>
    </row>
    <row r="67" spans="15:45" ht="24" customHeight="1">
      <c r="R67" s="125"/>
      <c r="S67" s="125"/>
    </row>
    <row r="68" spans="15:45" ht="24" customHeight="1"/>
    <row r="69" spans="15:45" ht="24" customHeight="1"/>
    <row r="70" spans="15:45" ht="24" customHeight="1">
      <c r="S70" s="125"/>
    </row>
    <row r="71" spans="15:45" ht="24" customHeight="1">
      <c r="R71" s="125"/>
      <c r="S71" s="125"/>
    </row>
    <row r="72" spans="15:45" ht="24" customHeight="1">
      <c r="R72" s="125"/>
      <c r="S72" s="125"/>
    </row>
    <row r="73" spans="15:45" ht="24" customHeight="1">
      <c r="R73" s="126"/>
      <c r="S73" s="125"/>
    </row>
    <row r="74" spans="15:45" ht="24" customHeight="1"/>
    <row r="75" spans="15:45" s="16" customFormat="1" ht="24" customHeight="1">
      <c r="O75" s="46"/>
      <c r="P75" s="46"/>
      <c r="Q75" s="46"/>
      <c r="R75" s="46"/>
      <c r="S75" s="46"/>
      <c r="T75" s="46"/>
      <c r="U75" s="46"/>
      <c r="V75" s="46"/>
      <c r="W75" s="46"/>
      <c r="X75" s="46"/>
      <c r="Y75" s="46"/>
      <c r="Z75" s="46"/>
      <c r="AA75" s="46"/>
      <c r="AB75" s="46"/>
      <c r="AC75" s="46"/>
      <c r="AD75" s="46"/>
      <c r="AE75" s="46"/>
      <c r="AF75" s="46"/>
      <c r="AG75" s="46"/>
      <c r="AH75" s="46"/>
      <c r="AI75" s="46"/>
      <c r="AJ75" s="46"/>
      <c r="AK75" s="46"/>
      <c r="AL75" s="127"/>
      <c r="AM75" s="127"/>
      <c r="AN75" s="127"/>
      <c r="AO75" s="127"/>
      <c r="AP75" s="127"/>
      <c r="AQ75" s="127"/>
      <c r="AR75" s="127"/>
      <c r="AS75" s="127"/>
    </row>
    <row r="76" spans="15:45" s="16" customFormat="1" ht="24" customHeight="1">
      <c r="O76" s="46"/>
      <c r="P76" s="46"/>
      <c r="Q76" s="46"/>
      <c r="R76" s="46"/>
      <c r="S76" s="46"/>
      <c r="T76" s="46"/>
      <c r="U76" s="46"/>
      <c r="V76" s="46"/>
      <c r="W76" s="46"/>
      <c r="X76" s="46"/>
      <c r="Y76" s="46"/>
      <c r="Z76" s="46"/>
      <c r="AA76" s="46"/>
      <c r="AB76" s="46"/>
      <c r="AC76" s="46"/>
      <c r="AD76" s="46"/>
      <c r="AE76" s="46"/>
      <c r="AF76" s="46"/>
      <c r="AG76" s="46"/>
      <c r="AH76" s="46"/>
      <c r="AI76" s="46"/>
      <c r="AJ76" s="46"/>
      <c r="AK76" s="46"/>
      <c r="AL76" s="127"/>
      <c r="AM76" s="127"/>
      <c r="AN76" s="127"/>
      <c r="AO76" s="127"/>
      <c r="AP76" s="127"/>
      <c r="AQ76" s="127"/>
      <c r="AR76" s="127"/>
      <c r="AS76" s="127"/>
    </row>
    <row r="77" spans="15:45" s="16" customFormat="1" ht="24" customHeight="1">
      <c r="O77" s="46"/>
      <c r="P77" s="46"/>
      <c r="Q77" s="46"/>
      <c r="R77" s="46"/>
      <c r="S77" s="46"/>
      <c r="T77" s="46"/>
      <c r="U77" s="46"/>
      <c r="V77" s="46"/>
      <c r="W77" s="46"/>
      <c r="X77" s="46"/>
      <c r="Y77" s="46"/>
      <c r="Z77" s="46"/>
      <c r="AA77" s="46"/>
      <c r="AB77" s="46"/>
      <c r="AC77" s="46"/>
      <c r="AD77" s="46"/>
      <c r="AE77" s="46"/>
      <c r="AF77" s="46"/>
      <c r="AG77" s="46"/>
      <c r="AH77" s="46"/>
      <c r="AI77" s="46"/>
      <c r="AJ77" s="46"/>
      <c r="AK77" s="46"/>
      <c r="AL77" s="127"/>
      <c r="AM77" s="127"/>
      <c r="AN77" s="127"/>
      <c r="AO77" s="127"/>
      <c r="AP77" s="127"/>
      <c r="AQ77" s="127"/>
      <c r="AR77" s="127"/>
      <c r="AS77" s="127"/>
    </row>
    <row r="78" spans="15:45" s="16" customFormat="1" ht="24" customHeight="1">
      <c r="O78" s="46"/>
      <c r="P78" s="46"/>
      <c r="Q78" s="46"/>
      <c r="R78" s="46"/>
      <c r="S78" s="46"/>
      <c r="T78" s="46"/>
      <c r="U78" s="46"/>
      <c r="V78" s="46"/>
      <c r="W78" s="46"/>
      <c r="X78" s="46"/>
      <c r="Y78" s="46"/>
      <c r="Z78" s="46"/>
      <c r="AA78" s="46"/>
      <c r="AB78" s="46"/>
      <c r="AC78" s="46"/>
      <c r="AD78" s="46"/>
      <c r="AE78" s="46"/>
      <c r="AF78" s="46"/>
      <c r="AG78" s="46"/>
      <c r="AH78" s="46"/>
      <c r="AI78" s="46"/>
      <c r="AJ78" s="46"/>
      <c r="AK78" s="46"/>
      <c r="AL78" s="127"/>
      <c r="AM78" s="127"/>
      <c r="AN78" s="127"/>
      <c r="AO78" s="127"/>
      <c r="AP78" s="127"/>
      <c r="AQ78" s="127"/>
      <c r="AR78" s="127"/>
      <c r="AS78" s="127"/>
    </row>
    <row r="79" spans="15:45" s="16" customFormat="1" ht="24" customHeight="1">
      <c r="O79" s="46"/>
      <c r="P79" s="46"/>
      <c r="Q79" s="46"/>
      <c r="R79" s="46"/>
      <c r="S79" s="46"/>
      <c r="T79" s="46"/>
      <c r="U79" s="46"/>
      <c r="V79" s="46"/>
      <c r="W79" s="46"/>
      <c r="X79" s="46"/>
      <c r="Y79" s="46"/>
      <c r="Z79" s="46"/>
      <c r="AA79" s="46"/>
      <c r="AB79" s="46"/>
      <c r="AC79" s="46"/>
      <c r="AD79" s="46"/>
      <c r="AE79" s="46"/>
      <c r="AF79" s="46"/>
      <c r="AG79" s="46"/>
      <c r="AH79" s="46"/>
      <c r="AI79" s="46"/>
      <c r="AJ79" s="46"/>
      <c r="AK79" s="46"/>
      <c r="AL79" s="127"/>
      <c r="AM79" s="127"/>
      <c r="AN79" s="127"/>
      <c r="AO79" s="127"/>
      <c r="AP79" s="127"/>
      <c r="AQ79" s="127"/>
      <c r="AR79" s="127"/>
      <c r="AS79" s="127"/>
    </row>
    <row r="80" spans="15:45" s="16" customFormat="1" ht="24" customHeight="1">
      <c r="O80" s="46"/>
      <c r="P80" s="46"/>
      <c r="Q80" s="46"/>
      <c r="R80" s="46"/>
      <c r="S80" s="46"/>
      <c r="T80" s="46"/>
      <c r="U80" s="46"/>
      <c r="V80" s="46"/>
      <c r="W80" s="46"/>
      <c r="X80" s="46"/>
      <c r="Y80" s="46"/>
      <c r="Z80" s="46"/>
      <c r="AA80" s="46"/>
      <c r="AB80" s="46"/>
      <c r="AC80" s="46"/>
      <c r="AD80" s="46"/>
      <c r="AE80" s="46"/>
      <c r="AF80" s="46"/>
      <c r="AG80" s="46"/>
      <c r="AH80" s="46"/>
      <c r="AI80" s="46"/>
      <c r="AJ80" s="46"/>
      <c r="AK80" s="46"/>
      <c r="AL80" s="127"/>
      <c r="AM80" s="127"/>
      <c r="AN80" s="127"/>
      <c r="AO80" s="127"/>
      <c r="AP80" s="127"/>
      <c r="AQ80" s="127"/>
      <c r="AR80" s="127"/>
      <c r="AS80" s="127"/>
    </row>
    <row r="81" spans="15:45" s="16" customFormat="1" ht="24" customHeight="1">
      <c r="O81" s="46"/>
      <c r="P81" s="46"/>
      <c r="Q81" s="46"/>
      <c r="R81" s="46"/>
      <c r="S81" s="46"/>
      <c r="T81" s="46"/>
      <c r="U81" s="46"/>
      <c r="V81" s="46"/>
      <c r="W81" s="46"/>
      <c r="X81" s="46"/>
      <c r="Y81" s="46"/>
      <c r="Z81" s="46"/>
      <c r="AA81" s="46"/>
      <c r="AB81" s="46"/>
      <c r="AC81" s="46"/>
      <c r="AD81" s="46"/>
      <c r="AE81" s="46"/>
      <c r="AF81" s="46"/>
      <c r="AG81" s="46"/>
      <c r="AH81" s="46"/>
      <c r="AI81" s="46"/>
      <c r="AJ81" s="46"/>
      <c r="AK81" s="46"/>
      <c r="AL81" s="127"/>
      <c r="AM81" s="127"/>
      <c r="AN81" s="127"/>
      <c r="AO81" s="127"/>
      <c r="AP81" s="127"/>
      <c r="AQ81" s="127"/>
      <c r="AR81" s="127"/>
      <c r="AS81" s="127"/>
    </row>
    <row r="82" spans="15:45" s="16" customFormat="1" ht="24" customHeight="1">
      <c r="O82" s="46"/>
      <c r="P82" s="46"/>
      <c r="Q82" s="46"/>
      <c r="R82" s="46"/>
      <c r="S82" s="46"/>
      <c r="T82" s="46"/>
      <c r="U82" s="46"/>
      <c r="V82" s="46"/>
      <c r="W82" s="46"/>
      <c r="X82" s="46"/>
      <c r="Y82" s="46"/>
      <c r="Z82" s="46"/>
      <c r="AA82" s="46"/>
      <c r="AB82" s="46"/>
      <c r="AC82" s="46"/>
      <c r="AD82" s="46"/>
      <c r="AE82" s="46"/>
      <c r="AF82" s="46"/>
      <c r="AG82" s="46"/>
      <c r="AH82" s="46"/>
      <c r="AI82" s="46"/>
      <c r="AJ82" s="46"/>
      <c r="AK82" s="46"/>
      <c r="AL82" s="127"/>
      <c r="AM82" s="127"/>
      <c r="AN82" s="127"/>
      <c r="AO82" s="127"/>
      <c r="AP82" s="127"/>
      <c r="AQ82" s="127"/>
      <c r="AR82" s="127"/>
      <c r="AS82" s="127"/>
    </row>
    <row r="83" spans="15:45" s="16" customFormat="1" ht="24" customHeight="1">
      <c r="O83" s="46"/>
      <c r="P83" s="46"/>
      <c r="Q83" s="46"/>
      <c r="R83" s="46"/>
      <c r="S83" s="46"/>
      <c r="T83" s="46"/>
      <c r="U83" s="46"/>
      <c r="V83" s="46"/>
      <c r="W83" s="46"/>
      <c r="X83" s="46"/>
      <c r="Y83" s="46"/>
      <c r="Z83" s="46"/>
      <c r="AA83" s="46"/>
      <c r="AB83" s="46"/>
      <c r="AC83" s="46"/>
      <c r="AD83" s="46"/>
      <c r="AE83" s="46"/>
      <c r="AF83" s="46"/>
      <c r="AG83" s="46"/>
      <c r="AH83" s="46"/>
      <c r="AI83" s="46"/>
      <c r="AJ83" s="46"/>
      <c r="AK83" s="46"/>
      <c r="AL83" s="127"/>
      <c r="AM83" s="127"/>
      <c r="AN83" s="127"/>
      <c r="AO83" s="127"/>
      <c r="AP83" s="127"/>
      <c r="AQ83" s="127"/>
      <c r="AR83" s="127"/>
      <c r="AS83" s="127"/>
    </row>
    <row r="84" spans="15:45" s="16" customFormat="1" ht="24" customHeight="1">
      <c r="O84" s="46"/>
      <c r="P84" s="46"/>
      <c r="Q84" s="46"/>
      <c r="R84" s="46"/>
      <c r="S84" s="46"/>
      <c r="T84" s="46"/>
      <c r="U84" s="46"/>
      <c r="V84" s="46"/>
      <c r="W84" s="46"/>
      <c r="X84" s="46"/>
      <c r="Y84" s="46"/>
      <c r="Z84" s="46"/>
      <c r="AA84" s="46"/>
      <c r="AB84" s="46"/>
      <c r="AC84" s="46"/>
      <c r="AD84" s="46"/>
      <c r="AE84" s="46"/>
      <c r="AF84" s="46"/>
      <c r="AG84" s="46"/>
      <c r="AH84" s="46"/>
      <c r="AI84" s="46"/>
      <c r="AJ84" s="46"/>
      <c r="AK84" s="46"/>
      <c r="AL84" s="127"/>
      <c r="AM84" s="127"/>
      <c r="AN84" s="127"/>
      <c r="AO84" s="127"/>
      <c r="AP84" s="127"/>
      <c r="AQ84" s="127"/>
      <c r="AR84" s="127"/>
      <c r="AS84" s="127"/>
    </row>
    <row r="85" spans="15:45" s="16" customFormat="1" ht="24" customHeight="1">
      <c r="O85" s="46"/>
      <c r="P85" s="46"/>
      <c r="Q85" s="46"/>
      <c r="R85" s="46"/>
      <c r="S85" s="46"/>
      <c r="T85" s="46"/>
      <c r="U85" s="46"/>
      <c r="V85" s="46"/>
      <c r="W85" s="46"/>
      <c r="X85" s="46"/>
      <c r="Y85" s="46"/>
      <c r="Z85" s="46"/>
      <c r="AA85" s="46"/>
      <c r="AB85" s="46"/>
      <c r="AC85" s="46"/>
      <c r="AD85" s="46"/>
      <c r="AE85" s="46"/>
      <c r="AF85" s="46"/>
      <c r="AG85" s="46"/>
      <c r="AH85" s="46"/>
      <c r="AI85" s="46"/>
      <c r="AJ85" s="46"/>
      <c r="AK85" s="46"/>
      <c r="AL85" s="127"/>
      <c r="AM85" s="127"/>
      <c r="AN85" s="127"/>
      <c r="AO85" s="127"/>
      <c r="AP85" s="127"/>
      <c r="AQ85" s="127"/>
      <c r="AR85" s="127"/>
      <c r="AS85" s="127"/>
    </row>
    <row r="86" spans="15:45" s="16" customFormat="1" ht="24" customHeight="1">
      <c r="O86" s="46"/>
      <c r="P86" s="46"/>
      <c r="Q86" s="46"/>
      <c r="R86" s="46"/>
      <c r="S86" s="46"/>
      <c r="T86" s="46"/>
      <c r="U86" s="46"/>
      <c r="V86" s="46"/>
      <c r="W86" s="46"/>
      <c r="X86" s="46"/>
      <c r="Y86" s="46"/>
      <c r="Z86" s="46"/>
      <c r="AA86" s="46"/>
      <c r="AB86" s="46"/>
      <c r="AC86" s="46"/>
      <c r="AD86" s="46"/>
      <c r="AE86" s="46"/>
      <c r="AF86" s="46"/>
      <c r="AG86" s="46"/>
      <c r="AH86" s="46"/>
      <c r="AI86" s="46"/>
      <c r="AJ86" s="46"/>
      <c r="AK86" s="46"/>
      <c r="AL86" s="127"/>
      <c r="AM86" s="127"/>
      <c r="AN86" s="127"/>
      <c r="AO86" s="127"/>
      <c r="AP86" s="127"/>
      <c r="AQ86" s="127"/>
      <c r="AR86" s="127"/>
      <c r="AS86" s="127"/>
    </row>
    <row r="87" spans="15:45" s="16" customFormat="1" ht="24" customHeight="1">
      <c r="O87" s="46"/>
      <c r="P87" s="46"/>
      <c r="Q87" s="46"/>
      <c r="R87" s="46"/>
      <c r="S87" s="46"/>
      <c r="T87" s="46"/>
      <c r="U87" s="46"/>
      <c r="V87" s="46"/>
      <c r="W87" s="46"/>
      <c r="X87" s="46"/>
      <c r="Y87" s="46"/>
      <c r="Z87" s="46"/>
      <c r="AA87" s="46"/>
      <c r="AB87" s="46"/>
      <c r="AC87" s="46"/>
      <c r="AD87" s="46"/>
      <c r="AE87" s="46"/>
      <c r="AF87" s="46"/>
      <c r="AG87" s="46"/>
      <c r="AH87" s="46"/>
      <c r="AI87" s="46"/>
      <c r="AJ87" s="46"/>
      <c r="AK87" s="46"/>
      <c r="AL87" s="127"/>
      <c r="AM87" s="127"/>
      <c r="AN87" s="127"/>
      <c r="AO87" s="127"/>
      <c r="AP87" s="127"/>
      <c r="AQ87" s="127"/>
      <c r="AR87" s="127"/>
      <c r="AS87" s="127"/>
    </row>
    <row r="88" spans="15:45" s="128" customFormat="1" ht="24" customHeight="1">
      <c r="O88" s="46"/>
      <c r="P88" s="46"/>
      <c r="Q88" s="46"/>
      <c r="R88" s="46"/>
      <c r="S88" s="46"/>
      <c r="T88" s="46"/>
      <c r="U88" s="46"/>
      <c r="V88" s="46"/>
      <c r="W88" s="46"/>
      <c r="X88" s="46"/>
      <c r="Y88" s="46"/>
      <c r="Z88" s="46"/>
      <c r="AA88" s="46"/>
      <c r="AB88" s="46"/>
      <c r="AC88" s="46"/>
      <c r="AD88" s="46"/>
      <c r="AE88" s="46"/>
      <c r="AF88" s="46"/>
      <c r="AG88" s="46"/>
      <c r="AH88" s="46"/>
      <c r="AI88" s="46"/>
      <c r="AJ88" s="46"/>
      <c r="AK88" s="46"/>
      <c r="AL88" s="127"/>
      <c r="AM88" s="127"/>
      <c r="AN88" s="127"/>
      <c r="AO88" s="127"/>
      <c r="AP88" s="127"/>
      <c r="AQ88" s="127"/>
      <c r="AR88" s="127"/>
      <c r="AS88" s="127"/>
    </row>
    <row r="89" spans="15:45" s="128" customFormat="1" ht="24" customHeight="1">
      <c r="O89" s="46"/>
      <c r="P89" s="46"/>
      <c r="Q89" s="46"/>
      <c r="R89" s="46"/>
      <c r="S89" s="46"/>
      <c r="T89" s="46"/>
      <c r="U89" s="46"/>
      <c r="V89" s="46"/>
      <c r="W89" s="46"/>
      <c r="X89" s="46"/>
      <c r="Y89" s="46"/>
      <c r="Z89" s="46"/>
      <c r="AA89" s="46"/>
      <c r="AB89" s="46"/>
      <c r="AC89" s="46"/>
      <c r="AD89" s="46"/>
      <c r="AE89" s="46"/>
      <c r="AF89" s="46"/>
      <c r="AG89" s="46"/>
      <c r="AH89" s="46"/>
      <c r="AI89" s="46"/>
      <c r="AJ89" s="46"/>
      <c r="AK89" s="46"/>
      <c r="AL89" s="127"/>
      <c r="AM89" s="127"/>
      <c r="AN89" s="127"/>
      <c r="AO89" s="127"/>
      <c r="AP89" s="127"/>
      <c r="AQ89" s="127"/>
      <c r="AR89" s="127"/>
      <c r="AS89" s="127"/>
    </row>
    <row r="90" spans="15:45" s="128" customFormat="1" ht="24" customHeight="1">
      <c r="O90" s="46"/>
      <c r="P90" s="46"/>
      <c r="Q90" s="46"/>
      <c r="R90" s="46"/>
      <c r="S90" s="46"/>
      <c r="T90" s="46"/>
      <c r="U90" s="46"/>
      <c r="V90" s="46"/>
      <c r="W90" s="46"/>
      <c r="X90" s="46"/>
      <c r="Y90" s="46"/>
      <c r="Z90" s="46"/>
      <c r="AA90" s="46"/>
      <c r="AB90" s="46"/>
      <c r="AC90" s="46"/>
      <c r="AD90" s="46"/>
      <c r="AE90" s="46"/>
      <c r="AF90" s="46"/>
      <c r="AG90" s="46"/>
      <c r="AH90" s="46"/>
      <c r="AI90" s="46"/>
      <c r="AJ90" s="46"/>
      <c r="AK90" s="46"/>
      <c r="AL90" s="127"/>
      <c r="AM90" s="127"/>
      <c r="AN90" s="127"/>
      <c r="AO90" s="127"/>
      <c r="AP90" s="127"/>
      <c r="AQ90" s="127"/>
      <c r="AR90" s="127"/>
      <c r="AS90" s="127"/>
    </row>
    <row r="91" spans="15:45" s="128" customFormat="1" ht="24" customHeight="1">
      <c r="O91" s="46"/>
      <c r="P91" s="46"/>
      <c r="Q91" s="46"/>
      <c r="R91" s="46"/>
      <c r="S91" s="46"/>
      <c r="T91" s="46"/>
      <c r="U91" s="46"/>
      <c r="V91" s="46"/>
      <c r="W91" s="46"/>
      <c r="X91" s="46"/>
      <c r="Y91" s="46"/>
      <c r="Z91" s="46"/>
      <c r="AA91" s="46"/>
      <c r="AB91" s="46"/>
      <c r="AC91" s="46"/>
      <c r="AD91" s="46"/>
      <c r="AE91" s="46"/>
      <c r="AF91" s="46"/>
      <c r="AG91" s="46"/>
      <c r="AH91" s="46"/>
      <c r="AI91" s="46"/>
      <c r="AJ91" s="46"/>
      <c r="AK91" s="46"/>
      <c r="AL91" s="127"/>
      <c r="AM91" s="127"/>
      <c r="AN91" s="127"/>
      <c r="AO91" s="127"/>
      <c r="AP91" s="127"/>
      <c r="AQ91" s="127"/>
      <c r="AR91" s="127"/>
      <c r="AS91" s="127"/>
    </row>
    <row r="92" spans="15:45" s="128" customFormat="1" ht="24" customHeight="1">
      <c r="O92" s="46"/>
      <c r="P92" s="46"/>
      <c r="Q92" s="46"/>
      <c r="R92" s="46"/>
      <c r="S92" s="46"/>
      <c r="T92" s="46"/>
      <c r="U92" s="46"/>
      <c r="V92" s="46"/>
      <c r="W92" s="46"/>
      <c r="X92" s="46"/>
      <c r="Y92" s="46"/>
      <c r="Z92" s="46"/>
      <c r="AA92" s="46"/>
      <c r="AB92" s="46"/>
      <c r="AC92" s="46"/>
      <c r="AD92" s="46"/>
      <c r="AE92" s="46"/>
      <c r="AF92" s="46"/>
      <c r="AG92" s="46"/>
      <c r="AH92" s="46"/>
      <c r="AI92" s="46"/>
      <c r="AJ92" s="46"/>
      <c r="AK92" s="46"/>
      <c r="AL92" s="127"/>
      <c r="AM92" s="127"/>
      <c r="AN92" s="127"/>
      <c r="AO92" s="127"/>
      <c r="AP92" s="127"/>
      <c r="AQ92" s="127"/>
      <c r="AR92" s="127"/>
      <c r="AS92" s="127"/>
    </row>
    <row r="93" spans="15:45" s="128" customFormat="1" ht="24" customHeight="1">
      <c r="O93" s="46"/>
      <c r="P93" s="46"/>
      <c r="Q93" s="46"/>
      <c r="R93" s="46"/>
      <c r="S93" s="46"/>
      <c r="T93" s="46"/>
      <c r="U93" s="46"/>
      <c r="V93" s="46"/>
      <c r="W93" s="46"/>
      <c r="X93" s="46"/>
      <c r="Y93" s="46"/>
      <c r="Z93" s="46"/>
      <c r="AA93" s="46"/>
      <c r="AB93" s="46"/>
      <c r="AC93" s="46"/>
      <c r="AD93" s="46"/>
      <c r="AE93" s="46"/>
      <c r="AF93" s="46"/>
      <c r="AG93" s="46"/>
      <c r="AH93" s="46"/>
      <c r="AI93" s="46"/>
      <c r="AJ93" s="46"/>
      <c r="AK93" s="46"/>
      <c r="AL93" s="127"/>
      <c r="AM93" s="127"/>
      <c r="AN93" s="127"/>
      <c r="AO93" s="127"/>
      <c r="AP93" s="127"/>
      <c r="AQ93" s="127"/>
      <c r="AR93" s="127"/>
      <c r="AS93" s="127"/>
    </row>
    <row r="94" spans="15:45" s="128" customFormat="1" ht="24" customHeight="1">
      <c r="O94" s="46"/>
      <c r="P94" s="46"/>
      <c r="Q94" s="46"/>
      <c r="R94" s="46"/>
      <c r="S94" s="46"/>
      <c r="T94" s="46"/>
      <c r="U94" s="46"/>
      <c r="V94" s="46"/>
      <c r="W94" s="46"/>
      <c r="X94" s="46"/>
      <c r="Y94" s="46"/>
      <c r="Z94" s="46"/>
      <c r="AA94" s="46"/>
      <c r="AB94" s="46"/>
      <c r="AC94" s="46"/>
      <c r="AD94" s="46"/>
      <c r="AE94" s="46"/>
      <c r="AF94" s="46"/>
      <c r="AG94" s="46"/>
      <c r="AH94" s="46"/>
      <c r="AI94" s="46"/>
      <c r="AJ94" s="46"/>
      <c r="AK94" s="46"/>
      <c r="AL94" s="127"/>
      <c r="AM94" s="127"/>
      <c r="AN94" s="127"/>
      <c r="AO94" s="127"/>
      <c r="AP94" s="127"/>
      <c r="AQ94" s="127"/>
      <c r="AR94" s="127"/>
      <c r="AS94" s="127"/>
    </row>
    <row r="95" spans="15:45" s="128" customFormat="1" ht="24" customHeight="1">
      <c r="O95" s="46"/>
      <c r="P95" s="46"/>
      <c r="Q95" s="46"/>
      <c r="R95" s="46"/>
      <c r="S95" s="46"/>
      <c r="T95" s="46"/>
      <c r="U95" s="46"/>
      <c r="V95" s="46"/>
      <c r="W95" s="46"/>
      <c r="X95" s="46"/>
      <c r="Y95" s="46"/>
      <c r="Z95" s="46"/>
      <c r="AA95" s="46"/>
      <c r="AB95" s="46"/>
      <c r="AC95" s="46"/>
      <c r="AD95" s="46"/>
      <c r="AE95" s="46"/>
      <c r="AF95" s="46"/>
      <c r="AG95" s="46"/>
      <c r="AH95" s="46"/>
      <c r="AI95" s="46"/>
      <c r="AJ95" s="46"/>
      <c r="AK95" s="46"/>
      <c r="AL95" s="127"/>
      <c r="AM95" s="127"/>
      <c r="AN95" s="127"/>
      <c r="AO95" s="127"/>
      <c r="AP95" s="127"/>
      <c r="AQ95" s="127"/>
      <c r="AR95" s="127"/>
      <c r="AS95" s="127"/>
    </row>
    <row r="96" spans="15:45" s="129" customFormat="1" ht="24" customHeight="1">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1"/>
      <c r="AM96" s="131"/>
      <c r="AN96" s="131"/>
      <c r="AO96" s="131"/>
      <c r="AP96" s="131"/>
      <c r="AQ96" s="131"/>
      <c r="AR96" s="131"/>
      <c r="AS96" s="131"/>
    </row>
    <row r="97" spans="2:45" s="129" customFormat="1" ht="24" customHeight="1">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1"/>
      <c r="AM97" s="131"/>
      <c r="AN97" s="131"/>
      <c r="AO97" s="131"/>
      <c r="AP97" s="131"/>
      <c r="AQ97" s="131"/>
      <c r="AR97" s="131"/>
      <c r="AS97" s="131"/>
    </row>
    <row r="98" spans="2:45" s="129" customFormat="1" ht="24" customHeight="1">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1"/>
      <c r="AM98" s="131"/>
      <c r="AN98" s="131"/>
      <c r="AO98" s="131"/>
      <c r="AP98" s="131"/>
      <c r="AQ98" s="131"/>
      <c r="AR98" s="131"/>
      <c r="AS98" s="131"/>
    </row>
    <row r="99" spans="2:45" s="129" customFormat="1" ht="24" customHeight="1">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1"/>
      <c r="AM99" s="131"/>
      <c r="AN99" s="131"/>
      <c r="AO99" s="131"/>
      <c r="AP99" s="131"/>
      <c r="AQ99" s="131"/>
      <c r="AR99" s="131"/>
      <c r="AS99" s="131"/>
    </row>
    <row r="100" spans="2:45" s="129" customFormat="1" ht="24" customHeight="1">
      <c r="B100" s="132" t="s">
        <v>61</v>
      </c>
      <c r="E100" s="129" t="s">
        <v>62</v>
      </c>
      <c r="H100" s="129" t="s">
        <v>63</v>
      </c>
      <c r="O100" s="130"/>
      <c r="P100" s="130"/>
      <c r="Q100" s="130" t="s">
        <v>64</v>
      </c>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1"/>
      <c r="AM100" s="131"/>
      <c r="AN100" s="131"/>
      <c r="AO100" s="131"/>
      <c r="AP100" s="131"/>
      <c r="AQ100" s="131"/>
      <c r="AR100" s="131"/>
      <c r="AS100" s="131"/>
    </row>
    <row r="101" spans="2:45" s="129" customFormat="1" ht="24" customHeight="1">
      <c r="B101" s="132" t="s">
        <v>65</v>
      </c>
      <c r="E101" s="129" t="s">
        <v>66</v>
      </c>
      <c r="H101" s="129" t="s">
        <v>67</v>
      </c>
      <c r="O101" s="130"/>
      <c r="P101" s="130"/>
      <c r="Q101" s="130" t="s">
        <v>68</v>
      </c>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1"/>
      <c r="AM101" s="131"/>
      <c r="AN101" s="131"/>
      <c r="AO101" s="131"/>
      <c r="AP101" s="131"/>
      <c r="AQ101" s="131"/>
      <c r="AR101" s="131"/>
      <c r="AS101" s="131"/>
    </row>
    <row r="102" spans="2:45" s="129" customFormat="1" ht="24" customHeight="1">
      <c r="B102" s="132" t="s">
        <v>69</v>
      </c>
      <c r="E102" s="129" t="s">
        <v>70</v>
      </c>
      <c r="H102" s="129" t="s">
        <v>71</v>
      </c>
      <c r="O102" s="130"/>
      <c r="P102" s="130"/>
      <c r="Q102" s="130" t="s">
        <v>72</v>
      </c>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1"/>
      <c r="AM102" s="131"/>
      <c r="AN102" s="131"/>
      <c r="AO102" s="131"/>
      <c r="AP102" s="131"/>
      <c r="AQ102" s="131"/>
      <c r="AR102" s="131"/>
      <c r="AS102" s="131"/>
    </row>
    <row r="103" spans="2:45" s="129" customFormat="1" ht="24" customHeight="1">
      <c r="B103" s="132" t="s">
        <v>73</v>
      </c>
      <c r="E103" s="129" t="s">
        <v>74</v>
      </c>
      <c r="H103" s="129" t="s">
        <v>75</v>
      </c>
      <c r="O103" s="130"/>
      <c r="P103" s="130"/>
      <c r="Q103" s="130" t="s">
        <v>76</v>
      </c>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1"/>
      <c r="AM103" s="131"/>
      <c r="AN103" s="131"/>
      <c r="AO103" s="131"/>
      <c r="AP103" s="131"/>
      <c r="AQ103" s="131"/>
      <c r="AR103" s="131"/>
      <c r="AS103" s="131"/>
    </row>
    <row r="104" spans="2:45" s="129" customFormat="1" ht="24" customHeight="1">
      <c r="B104" s="132" t="s">
        <v>77</v>
      </c>
      <c r="E104" s="129" t="s">
        <v>78</v>
      </c>
      <c r="H104" s="129" t="s">
        <v>79</v>
      </c>
      <c r="O104" s="130"/>
      <c r="P104" s="130"/>
      <c r="Q104" s="130" t="s">
        <v>80</v>
      </c>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1"/>
      <c r="AM104" s="131"/>
      <c r="AN104" s="131"/>
      <c r="AO104" s="131"/>
      <c r="AP104" s="131"/>
      <c r="AQ104" s="131"/>
      <c r="AR104" s="131"/>
      <c r="AS104" s="131"/>
    </row>
    <row r="105" spans="2:45" s="129" customFormat="1" ht="24" customHeight="1">
      <c r="B105" s="132" t="s">
        <v>81</v>
      </c>
      <c r="E105" s="129" t="s">
        <v>82</v>
      </c>
      <c r="H105" s="129" t="s">
        <v>83</v>
      </c>
      <c r="O105" s="130"/>
      <c r="P105" s="130"/>
      <c r="Q105" s="130" t="s">
        <v>84</v>
      </c>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1"/>
      <c r="AM105" s="131"/>
      <c r="AN105" s="131"/>
      <c r="AO105" s="131"/>
      <c r="AP105" s="131"/>
      <c r="AQ105" s="131"/>
      <c r="AR105" s="131"/>
      <c r="AS105" s="131"/>
    </row>
    <row r="106" spans="2:45" s="129" customFormat="1" ht="24" customHeight="1">
      <c r="B106" s="132" t="s">
        <v>85</v>
      </c>
      <c r="E106" s="129" t="s">
        <v>86</v>
      </c>
      <c r="H106" s="129" t="s">
        <v>87</v>
      </c>
      <c r="O106" s="130"/>
      <c r="P106" s="130"/>
      <c r="Q106" s="130" t="s">
        <v>88</v>
      </c>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1"/>
      <c r="AM106" s="131"/>
      <c r="AN106" s="131"/>
      <c r="AO106" s="131"/>
      <c r="AP106" s="131"/>
      <c r="AQ106" s="131"/>
      <c r="AR106" s="131"/>
      <c r="AS106" s="131"/>
    </row>
    <row r="107" spans="2:45" s="129" customFormat="1" ht="24" customHeight="1">
      <c r="B107" s="132" t="s">
        <v>89</v>
      </c>
      <c r="E107" s="129" t="s">
        <v>90</v>
      </c>
      <c r="H107" s="129" t="s">
        <v>91</v>
      </c>
      <c r="O107" s="130"/>
      <c r="P107" s="130"/>
      <c r="Q107" s="130" t="s">
        <v>12</v>
      </c>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1"/>
      <c r="AM107" s="131"/>
      <c r="AN107" s="131"/>
      <c r="AO107" s="131"/>
      <c r="AP107" s="131"/>
      <c r="AQ107" s="131"/>
      <c r="AR107" s="131"/>
      <c r="AS107" s="131"/>
    </row>
    <row r="108" spans="2:45" s="129" customFormat="1" ht="24" customHeight="1">
      <c r="B108" s="132" t="s">
        <v>92</v>
      </c>
      <c r="E108" s="129" t="s">
        <v>93</v>
      </c>
      <c r="H108" s="129" t="s">
        <v>94</v>
      </c>
      <c r="O108" s="130"/>
      <c r="P108" s="130"/>
      <c r="Q108" s="130" t="s">
        <v>95</v>
      </c>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1"/>
      <c r="AM108" s="131"/>
      <c r="AN108" s="131"/>
      <c r="AO108" s="131"/>
      <c r="AP108" s="131"/>
      <c r="AQ108" s="131"/>
      <c r="AR108" s="131"/>
      <c r="AS108" s="131"/>
    </row>
    <row r="109" spans="2:45" s="129" customFormat="1" ht="24" customHeight="1">
      <c r="B109" s="132" t="s">
        <v>96</v>
      </c>
      <c r="E109" s="129" t="s">
        <v>97</v>
      </c>
      <c r="H109" s="129" t="s">
        <v>98</v>
      </c>
      <c r="O109" s="130"/>
      <c r="P109" s="130"/>
      <c r="Q109" s="130" t="s">
        <v>99</v>
      </c>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1"/>
      <c r="AM109" s="131"/>
      <c r="AN109" s="131"/>
      <c r="AO109" s="131"/>
      <c r="AP109" s="131"/>
      <c r="AQ109" s="131"/>
      <c r="AR109" s="131"/>
      <c r="AS109" s="131"/>
    </row>
    <row r="110" spans="2:45" s="129" customFormat="1" ht="24" customHeight="1">
      <c r="B110" s="132" t="s">
        <v>100</v>
      </c>
      <c r="E110" s="129" t="s">
        <v>101</v>
      </c>
      <c r="H110" s="129" t="s">
        <v>102</v>
      </c>
      <c r="O110" s="130"/>
      <c r="P110" s="130"/>
      <c r="Q110" s="130" t="s">
        <v>103</v>
      </c>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1"/>
      <c r="AM110" s="131"/>
      <c r="AN110" s="131"/>
      <c r="AO110" s="131"/>
      <c r="AP110" s="131"/>
      <c r="AQ110" s="131"/>
      <c r="AR110" s="131"/>
      <c r="AS110" s="131"/>
    </row>
    <row r="111" spans="2:45" s="129" customFormat="1" ht="24" customHeight="1">
      <c r="B111" s="132" t="s">
        <v>104</v>
      </c>
      <c r="E111" s="129" t="s">
        <v>105</v>
      </c>
      <c r="H111" s="129" t="s">
        <v>106</v>
      </c>
      <c r="O111" s="130"/>
      <c r="P111" s="130"/>
      <c r="Q111" s="130" t="s">
        <v>9</v>
      </c>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1"/>
      <c r="AM111" s="131"/>
      <c r="AN111" s="131"/>
      <c r="AO111" s="131"/>
      <c r="AP111" s="131"/>
      <c r="AQ111" s="131"/>
      <c r="AR111" s="131"/>
      <c r="AS111" s="131"/>
    </row>
    <row r="112" spans="2:45" s="129" customFormat="1" ht="24" customHeight="1">
      <c r="B112" s="132" t="s">
        <v>107</v>
      </c>
      <c r="E112" s="129" t="s">
        <v>108</v>
      </c>
      <c r="H112" s="129" t="s">
        <v>109</v>
      </c>
      <c r="O112" s="130"/>
      <c r="P112" s="130"/>
      <c r="Q112" s="130" t="s">
        <v>110</v>
      </c>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1"/>
      <c r="AM112" s="131"/>
      <c r="AN112" s="131"/>
      <c r="AO112" s="131"/>
      <c r="AP112" s="131"/>
      <c r="AQ112" s="131"/>
      <c r="AR112" s="131"/>
      <c r="AS112" s="131"/>
    </row>
    <row r="113" spans="2:45" s="129" customFormat="1" ht="24" customHeight="1">
      <c r="B113" s="132" t="s">
        <v>111</v>
      </c>
      <c r="E113" s="129" t="s">
        <v>112</v>
      </c>
      <c r="H113" s="129" t="s">
        <v>113</v>
      </c>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1"/>
      <c r="AM113" s="131"/>
      <c r="AN113" s="131"/>
      <c r="AO113" s="131"/>
      <c r="AP113" s="131"/>
      <c r="AQ113" s="131"/>
      <c r="AR113" s="131"/>
      <c r="AS113" s="131"/>
    </row>
    <row r="114" spans="2:45" s="129" customFormat="1" ht="24" customHeight="1">
      <c r="B114" s="132" t="s">
        <v>114</v>
      </c>
      <c r="E114" s="129" t="s">
        <v>115</v>
      </c>
      <c r="H114" s="129" t="s">
        <v>116</v>
      </c>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1"/>
      <c r="AM114" s="131"/>
      <c r="AN114" s="131"/>
      <c r="AO114" s="131"/>
      <c r="AP114" s="131"/>
      <c r="AQ114" s="131"/>
      <c r="AR114" s="131"/>
      <c r="AS114" s="131"/>
    </row>
    <row r="115" spans="2:45" s="129" customFormat="1" ht="24" customHeight="1">
      <c r="B115" s="132" t="s">
        <v>117</v>
      </c>
      <c r="E115" s="129" t="s">
        <v>118</v>
      </c>
      <c r="H115" s="129" t="s">
        <v>119</v>
      </c>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1"/>
      <c r="AM115" s="131"/>
      <c r="AN115" s="131"/>
      <c r="AO115" s="131"/>
      <c r="AP115" s="131"/>
      <c r="AQ115" s="131"/>
      <c r="AR115" s="131"/>
      <c r="AS115" s="131"/>
    </row>
    <row r="116" spans="2:45" s="129" customFormat="1" ht="24" customHeight="1">
      <c r="B116" s="132" t="s">
        <v>120</v>
      </c>
      <c r="E116" s="129" t="s">
        <v>121</v>
      </c>
      <c r="H116" s="129" t="s">
        <v>122</v>
      </c>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1"/>
      <c r="AM116" s="131"/>
      <c r="AN116" s="131"/>
      <c r="AO116" s="131"/>
      <c r="AP116" s="131"/>
      <c r="AQ116" s="131"/>
      <c r="AR116" s="131"/>
      <c r="AS116" s="131"/>
    </row>
    <row r="117" spans="2:45" s="129" customFormat="1" ht="24" customHeight="1">
      <c r="B117" s="132" t="s">
        <v>123</v>
      </c>
      <c r="E117" s="129" t="s">
        <v>124</v>
      </c>
      <c r="H117" s="129" t="s">
        <v>125</v>
      </c>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1"/>
      <c r="AM117" s="131"/>
      <c r="AN117" s="131"/>
      <c r="AO117" s="131"/>
      <c r="AP117" s="131"/>
      <c r="AQ117" s="131"/>
      <c r="AR117" s="131"/>
      <c r="AS117" s="131"/>
    </row>
    <row r="118" spans="2:45" s="129" customFormat="1" ht="24" customHeight="1">
      <c r="B118" s="132" t="s">
        <v>126</v>
      </c>
      <c r="E118" s="129" t="s">
        <v>127</v>
      </c>
      <c r="H118" s="129" t="s">
        <v>128</v>
      </c>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1"/>
      <c r="AM118" s="131"/>
      <c r="AN118" s="131"/>
      <c r="AO118" s="131"/>
      <c r="AP118" s="131"/>
      <c r="AQ118" s="131"/>
      <c r="AR118" s="131"/>
      <c r="AS118" s="131"/>
    </row>
    <row r="119" spans="2:45" s="129" customFormat="1" ht="24" customHeight="1">
      <c r="B119" s="132" t="s">
        <v>129</v>
      </c>
      <c r="E119" s="129" t="s">
        <v>130</v>
      </c>
      <c r="H119" s="129" t="s">
        <v>131</v>
      </c>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1"/>
      <c r="AM119" s="131"/>
      <c r="AN119" s="131"/>
      <c r="AO119" s="131"/>
      <c r="AP119" s="131"/>
      <c r="AQ119" s="131"/>
      <c r="AR119" s="131"/>
      <c r="AS119" s="131"/>
    </row>
    <row r="120" spans="2:45" s="129" customFormat="1" ht="24" customHeight="1">
      <c r="B120" s="132" t="s">
        <v>132</v>
      </c>
      <c r="E120" s="129" t="s">
        <v>133</v>
      </c>
      <c r="H120" s="129" t="s">
        <v>134</v>
      </c>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1"/>
      <c r="AM120" s="131"/>
      <c r="AN120" s="131"/>
      <c r="AO120" s="131"/>
      <c r="AP120" s="131"/>
      <c r="AQ120" s="131"/>
      <c r="AR120" s="131"/>
      <c r="AS120" s="131"/>
    </row>
    <row r="121" spans="2:45" s="129" customFormat="1" ht="24" customHeight="1">
      <c r="B121" s="132" t="s">
        <v>135</v>
      </c>
      <c r="E121" s="129" t="s">
        <v>136</v>
      </c>
      <c r="H121" s="129" t="s">
        <v>137</v>
      </c>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1"/>
      <c r="AM121" s="131"/>
      <c r="AN121" s="131"/>
      <c r="AO121" s="131"/>
      <c r="AP121" s="131"/>
      <c r="AQ121" s="131"/>
      <c r="AR121" s="131"/>
      <c r="AS121" s="131"/>
    </row>
    <row r="122" spans="2:45" s="129" customFormat="1" ht="24" customHeight="1">
      <c r="B122" s="132" t="s">
        <v>138</v>
      </c>
      <c r="E122" s="129" t="s">
        <v>139</v>
      </c>
      <c r="H122" s="129" t="s">
        <v>140</v>
      </c>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1"/>
      <c r="AM122" s="131"/>
      <c r="AN122" s="131"/>
      <c r="AO122" s="131"/>
      <c r="AP122" s="131"/>
      <c r="AQ122" s="131"/>
      <c r="AR122" s="131"/>
      <c r="AS122" s="131"/>
    </row>
    <row r="123" spans="2:45" s="129" customFormat="1" ht="24" customHeight="1">
      <c r="B123" s="132" t="s">
        <v>141</v>
      </c>
      <c r="E123" s="129" t="s">
        <v>142</v>
      </c>
      <c r="H123" s="129" t="s">
        <v>143</v>
      </c>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1"/>
      <c r="AM123" s="131"/>
      <c r="AN123" s="131"/>
      <c r="AO123" s="131"/>
      <c r="AP123" s="131"/>
      <c r="AQ123" s="131"/>
      <c r="AR123" s="131"/>
      <c r="AS123" s="131"/>
    </row>
    <row r="124" spans="2:45" s="129" customFormat="1" ht="24" customHeight="1">
      <c r="B124" s="132" t="s">
        <v>144</v>
      </c>
      <c r="E124" s="129" t="s">
        <v>145</v>
      </c>
      <c r="H124" s="129" t="s">
        <v>146</v>
      </c>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1"/>
      <c r="AM124" s="131"/>
      <c r="AN124" s="131"/>
      <c r="AO124" s="131"/>
      <c r="AP124" s="131"/>
      <c r="AQ124" s="131"/>
      <c r="AR124" s="131"/>
      <c r="AS124" s="131"/>
    </row>
    <row r="125" spans="2:45" s="129" customFormat="1" ht="24" customHeight="1">
      <c r="B125" s="132" t="s">
        <v>147</v>
      </c>
      <c r="E125" s="129" t="s">
        <v>148</v>
      </c>
      <c r="H125" s="129" t="s">
        <v>149</v>
      </c>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1"/>
      <c r="AM125" s="131"/>
      <c r="AN125" s="131"/>
      <c r="AO125" s="131"/>
      <c r="AP125" s="131"/>
      <c r="AQ125" s="131"/>
      <c r="AR125" s="131"/>
      <c r="AS125" s="131"/>
    </row>
    <row r="126" spans="2:45" s="129" customFormat="1" ht="24" customHeight="1">
      <c r="B126" s="132" t="s">
        <v>150</v>
      </c>
      <c r="E126" s="129" t="s">
        <v>151</v>
      </c>
      <c r="H126" s="129" t="s">
        <v>152</v>
      </c>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1"/>
      <c r="AM126" s="131"/>
      <c r="AN126" s="131"/>
      <c r="AO126" s="131"/>
      <c r="AP126" s="131"/>
      <c r="AQ126" s="131"/>
      <c r="AR126" s="131"/>
      <c r="AS126" s="131"/>
    </row>
    <row r="127" spans="2:45" s="129" customFormat="1" ht="24" customHeight="1">
      <c r="B127" s="132" t="s">
        <v>153</v>
      </c>
      <c r="E127" s="129" t="s">
        <v>154</v>
      </c>
      <c r="H127" s="129" t="s">
        <v>155</v>
      </c>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1"/>
      <c r="AM127" s="131"/>
      <c r="AN127" s="131"/>
      <c r="AO127" s="131"/>
      <c r="AP127" s="131"/>
      <c r="AQ127" s="131"/>
      <c r="AR127" s="131"/>
      <c r="AS127" s="131"/>
    </row>
    <row r="128" spans="2:45" s="129" customFormat="1" ht="24" customHeight="1">
      <c r="B128" s="132" t="s">
        <v>156</v>
      </c>
      <c r="E128" s="129" t="s">
        <v>157</v>
      </c>
      <c r="H128" s="129" t="s">
        <v>158</v>
      </c>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1"/>
      <c r="AM128" s="131"/>
      <c r="AN128" s="131"/>
      <c r="AO128" s="131"/>
      <c r="AP128" s="131"/>
      <c r="AQ128" s="131"/>
      <c r="AR128" s="131"/>
      <c r="AS128" s="131"/>
    </row>
    <row r="129" spans="2:45" s="129" customFormat="1" ht="24" customHeight="1">
      <c r="B129" s="132" t="s">
        <v>159</v>
      </c>
      <c r="E129" s="129" t="s">
        <v>160</v>
      </c>
      <c r="H129" s="129" t="s">
        <v>161</v>
      </c>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1"/>
      <c r="AM129" s="131"/>
      <c r="AN129" s="131"/>
      <c r="AO129" s="131"/>
      <c r="AP129" s="131"/>
      <c r="AQ129" s="131"/>
      <c r="AR129" s="131"/>
      <c r="AS129" s="131"/>
    </row>
    <row r="130" spans="2:45" s="129" customFormat="1" ht="24" customHeight="1">
      <c r="B130" s="132" t="s">
        <v>162</v>
      </c>
      <c r="E130" s="129" t="s">
        <v>163</v>
      </c>
      <c r="H130" s="129" t="s">
        <v>161</v>
      </c>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1"/>
      <c r="AM130" s="131"/>
      <c r="AN130" s="131"/>
      <c r="AO130" s="131"/>
      <c r="AP130" s="131"/>
      <c r="AQ130" s="131"/>
      <c r="AR130" s="131"/>
      <c r="AS130" s="131"/>
    </row>
    <row r="131" spans="2:45" s="129" customFormat="1" ht="24" customHeight="1">
      <c r="B131" s="132" t="s">
        <v>164</v>
      </c>
      <c r="E131" s="129" t="s">
        <v>165</v>
      </c>
      <c r="H131" s="129" t="s">
        <v>166</v>
      </c>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1"/>
      <c r="AM131" s="131"/>
      <c r="AN131" s="131"/>
      <c r="AO131" s="131"/>
      <c r="AP131" s="131"/>
      <c r="AQ131" s="131"/>
      <c r="AR131" s="131"/>
      <c r="AS131" s="131"/>
    </row>
    <row r="132" spans="2:45" s="129" customFormat="1" ht="24" customHeight="1">
      <c r="B132" s="132" t="s">
        <v>7</v>
      </c>
      <c r="E132" s="129" t="s">
        <v>167</v>
      </c>
      <c r="H132" s="129" t="s">
        <v>168</v>
      </c>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1"/>
      <c r="AM132" s="131"/>
      <c r="AN132" s="131"/>
      <c r="AO132" s="131"/>
      <c r="AP132" s="131"/>
      <c r="AQ132" s="131"/>
      <c r="AR132" s="131"/>
      <c r="AS132" s="131"/>
    </row>
    <row r="133" spans="2:45" s="129" customFormat="1" ht="24" customHeight="1">
      <c r="B133" s="132" t="s">
        <v>169</v>
      </c>
      <c r="E133" s="129" t="s">
        <v>170</v>
      </c>
      <c r="H133" s="129" t="s">
        <v>171</v>
      </c>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1"/>
      <c r="AM133" s="131"/>
      <c r="AN133" s="131"/>
      <c r="AO133" s="131"/>
      <c r="AP133" s="131"/>
      <c r="AQ133" s="131"/>
      <c r="AR133" s="131"/>
      <c r="AS133" s="131"/>
    </row>
    <row r="134" spans="2:45" s="129" customFormat="1" ht="24" customHeight="1">
      <c r="B134" s="132" t="s">
        <v>172</v>
      </c>
      <c r="E134" s="129" t="s">
        <v>173</v>
      </c>
      <c r="H134" s="129" t="s">
        <v>174</v>
      </c>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1"/>
      <c r="AM134" s="131"/>
      <c r="AN134" s="131"/>
      <c r="AO134" s="131"/>
      <c r="AP134" s="131"/>
      <c r="AQ134" s="131"/>
      <c r="AR134" s="131"/>
      <c r="AS134" s="131"/>
    </row>
    <row r="135" spans="2:45" s="129" customFormat="1" ht="24" customHeight="1">
      <c r="B135" s="132" t="s">
        <v>175</v>
      </c>
      <c r="E135" s="129" t="s">
        <v>176</v>
      </c>
      <c r="H135" s="129" t="s">
        <v>177</v>
      </c>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1"/>
      <c r="AM135" s="131"/>
      <c r="AN135" s="131"/>
      <c r="AO135" s="131"/>
      <c r="AP135" s="131"/>
      <c r="AQ135" s="131"/>
      <c r="AR135" s="131"/>
      <c r="AS135" s="131"/>
    </row>
    <row r="136" spans="2:45" s="129" customFormat="1" ht="24" customHeight="1">
      <c r="B136" s="132" t="s">
        <v>178</v>
      </c>
      <c r="E136" s="129" t="s">
        <v>179</v>
      </c>
      <c r="H136" s="129" t="s">
        <v>180</v>
      </c>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1"/>
      <c r="AM136" s="131"/>
      <c r="AN136" s="131"/>
      <c r="AO136" s="131"/>
      <c r="AP136" s="131"/>
      <c r="AQ136" s="131"/>
      <c r="AR136" s="131"/>
      <c r="AS136" s="131"/>
    </row>
    <row r="137" spans="2:45" s="129" customFormat="1" ht="24" customHeight="1">
      <c r="B137" s="132" t="s">
        <v>181</v>
      </c>
      <c r="H137" s="129" t="s">
        <v>182</v>
      </c>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1"/>
      <c r="AM137" s="131"/>
      <c r="AN137" s="131"/>
      <c r="AO137" s="131"/>
      <c r="AP137" s="131"/>
      <c r="AQ137" s="131"/>
      <c r="AR137" s="131"/>
      <c r="AS137" s="131"/>
    </row>
    <row r="138" spans="2:45" s="129" customFormat="1" ht="24" customHeight="1">
      <c r="B138" s="132" t="s">
        <v>183</v>
      </c>
      <c r="H138" s="129" t="s">
        <v>184</v>
      </c>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1"/>
      <c r="AM138" s="131"/>
      <c r="AN138" s="131"/>
      <c r="AO138" s="131"/>
      <c r="AP138" s="131"/>
      <c r="AQ138" s="131"/>
      <c r="AR138" s="131"/>
      <c r="AS138" s="131"/>
    </row>
    <row r="139" spans="2:45" s="129" customFormat="1" ht="24" customHeight="1">
      <c r="B139" s="132" t="s">
        <v>185</v>
      </c>
      <c r="H139" s="129" t="s">
        <v>186</v>
      </c>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1"/>
      <c r="AM139" s="131"/>
      <c r="AN139" s="131"/>
      <c r="AO139" s="131"/>
      <c r="AP139" s="131"/>
      <c r="AQ139" s="131"/>
      <c r="AR139" s="131"/>
      <c r="AS139" s="131"/>
    </row>
    <row r="140" spans="2:45" s="129" customFormat="1" ht="24" customHeight="1">
      <c r="B140" s="132" t="s">
        <v>185</v>
      </c>
      <c r="H140" s="129" t="s">
        <v>187</v>
      </c>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1"/>
      <c r="AM140" s="131"/>
      <c r="AN140" s="131"/>
      <c r="AO140" s="131"/>
      <c r="AP140" s="131"/>
      <c r="AQ140" s="131"/>
      <c r="AR140" s="131"/>
      <c r="AS140" s="131"/>
    </row>
    <row r="141" spans="2:45" s="129" customFormat="1" ht="24" customHeight="1">
      <c r="B141" s="132" t="s">
        <v>188</v>
      </c>
      <c r="H141" s="129" t="s">
        <v>189</v>
      </c>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1"/>
      <c r="AM141" s="131"/>
      <c r="AN141" s="131"/>
      <c r="AO141" s="131"/>
      <c r="AP141" s="131"/>
      <c r="AQ141" s="131"/>
      <c r="AR141" s="131"/>
      <c r="AS141" s="131"/>
    </row>
    <row r="142" spans="2:45" s="129" customFormat="1" ht="24" customHeight="1">
      <c r="B142" s="132" t="s">
        <v>190</v>
      </c>
      <c r="H142" s="129" t="s">
        <v>191</v>
      </c>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1"/>
      <c r="AM142" s="131"/>
      <c r="AN142" s="131"/>
      <c r="AO142" s="131"/>
      <c r="AP142" s="131"/>
      <c r="AQ142" s="131"/>
      <c r="AR142" s="131"/>
      <c r="AS142" s="131"/>
    </row>
    <row r="143" spans="2:45" s="129" customFormat="1" ht="24" customHeight="1">
      <c r="B143" s="132" t="s">
        <v>192</v>
      </c>
      <c r="H143" s="129" t="s">
        <v>193</v>
      </c>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1"/>
      <c r="AM143" s="131"/>
      <c r="AN143" s="131"/>
      <c r="AO143" s="131"/>
      <c r="AP143" s="131"/>
      <c r="AQ143" s="131"/>
      <c r="AR143" s="131"/>
      <c r="AS143" s="131"/>
    </row>
    <row r="144" spans="2:45" s="129" customFormat="1" ht="24" customHeight="1">
      <c r="B144" s="132" t="s">
        <v>194</v>
      </c>
      <c r="H144" s="129" t="s">
        <v>195</v>
      </c>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1"/>
      <c r="AM144" s="131"/>
      <c r="AN144" s="131"/>
      <c r="AO144" s="131"/>
      <c r="AP144" s="131"/>
      <c r="AQ144" s="131"/>
      <c r="AR144" s="131"/>
      <c r="AS144" s="131"/>
    </row>
    <row r="145" spans="2:45" s="129" customFormat="1" ht="24" customHeight="1">
      <c r="B145" s="132" t="s">
        <v>196</v>
      </c>
      <c r="H145" s="129" t="s">
        <v>195</v>
      </c>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1"/>
      <c r="AM145" s="131"/>
      <c r="AN145" s="131"/>
      <c r="AO145" s="131"/>
      <c r="AP145" s="131"/>
      <c r="AQ145" s="131"/>
      <c r="AR145" s="131"/>
      <c r="AS145" s="131"/>
    </row>
    <row r="146" spans="2:45" s="129" customFormat="1" ht="24" customHeight="1">
      <c r="B146" s="132" t="s">
        <v>197</v>
      </c>
      <c r="H146" s="129" t="s">
        <v>198</v>
      </c>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1"/>
      <c r="AM146" s="131"/>
      <c r="AN146" s="131"/>
      <c r="AO146" s="131"/>
      <c r="AP146" s="131"/>
      <c r="AQ146" s="131"/>
      <c r="AR146" s="131"/>
      <c r="AS146" s="131"/>
    </row>
    <row r="147" spans="2:45" s="129" customFormat="1" ht="24" customHeight="1">
      <c r="B147" s="132" t="s">
        <v>199</v>
      </c>
      <c r="H147" s="129" t="s">
        <v>200</v>
      </c>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0"/>
      <c r="AL147" s="131"/>
      <c r="AM147" s="131"/>
      <c r="AN147" s="131"/>
      <c r="AO147" s="131"/>
      <c r="AP147" s="131"/>
      <c r="AQ147" s="131"/>
      <c r="AR147" s="131"/>
      <c r="AS147" s="131"/>
    </row>
    <row r="148" spans="2:45" s="129" customFormat="1" ht="24" customHeight="1">
      <c r="B148" s="132" t="s">
        <v>201</v>
      </c>
      <c r="H148" s="129" t="s">
        <v>202</v>
      </c>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1"/>
      <c r="AM148" s="131"/>
      <c r="AN148" s="131"/>
      <c r="AO148" s="131"/>
      <c r="AP148" s="131"/>
      <c r="AQ148" s="131"/>
      <c r="AR148" s="131"/>
      <c r="AS148" s="131"/>
    </row>
    <row r="149" spans="2:45" s="129" customFormat="1" ht="24" customHeight="1">
      <c r="B149" s="132" t="s">
        <v>203</v>
      </c>
      <c r="H149" s="129" t="s">
        <v>204</v>
      </c>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1"/>
      <c r="AM149" s="131"/>
      <c r="AN149" s="131"/>
      <c r="AO149" s="131"/>
      <c r="AP149" s="131"/>
      <c r="AQ149" s="131"/>
      <c r="AR149" s="131"/>
      <c r="AS149" s="131"/>
    </row>
    <row r="150" spans="2:45" s="129" customFormat="1" ht="24" customHeight="1">
      <c r="B150" s="132" t="s">
        <v>205</v>
      </c>
      <c r="H150" s="129" t="s">
        <v>204</v>
      </c>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1"/>
      <c r="AM150" s="131"/>
      <c r="AN150" s="131"/>
      <c r="AO150" s="131"/>
      <c r="AP150" s="131"/>
      <c r="AQ150" s="131"/>
      <c r="AR150" s="131"/>
      <c r="AS150" s="131"/>
    </row>
    <row r="151" spans="2:45" s="129" customFormat="1" ht="24" customHeight="1">
      <c r="B151" s="132" t="s">
        <v>206</v>
      </c>
      <c r="H151" s="129" t="s">
        <v>207</v>
      </c>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1"/>
      <c r="AM151" s="131"/>
      <c r="AN151" s="131"/>
      <c r="AO151" s="131"/>
      <c r="AP151" s="131"/>
      <c r="AQ151" s="131"/>
      <c r="AR151" s="131"/>
      <c r="AS151" s="131"/>
    </row>
    <row r="152" spans="2:45" s="129" customFormat="1" ht="24" customHeight="1">
      <c r="B152" s="132" t="s">
        <v>208</v>
      </c>
      <c r="H152" s="129" t="s">
        <v>209</v>
      </c>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1"/>
      <c r="AM152" s="131"/>
      <c r="AN152" s="131"/>
      <c r="AO152" s="131"/>
      <c r="AP152" s="131"/>
      <c r="AQ152" s="131"/>
      <c r="AR152" s="131"/>
      <c r="AS152" s="131"/>
    </row>
    <row r="153" spans="2:45" s="129" customFormat="1" ht="24" customHeight="1">
      <c r="B153" s="132" t="s">
        <v>210</v>
      </c>
      <c r="H153" s="129" t="s">
        <v>211</v>
      </c>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1"/>
      <c r="AM153" s="131"/>
      <c r="AN153" s="131"/>
      <c r="AO153" s="131"/>
      <c r="AP153" s="131"/>
      <c r="AQ153" s="131"/>
      <c r="AR153" s="131"/>
      <c r="AS153" s="131"/>
    </row>
    <row r="154" spans="2:45" s="129" customFormat="1" ht="24" customHeight="1">
      <c r="B154" s="132" t="s">
        <v>212</v>
      </c>
      <c r="H154" s="129" t="s">
        <v>213</v>
      </c>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1"/>
      <c r="AM154" s="131"/>
      <c r="AN154" s="131"/>
      <c r="AO154" s="131"/>
      <c r="AP154" s="131"/>
      <c r="AQ154" s="131"/>
      <c r="AR154" s="131"/>
      <c r="AS154" s="131"/>
    </row>
    <row r="155" spans="2:45" s="129" customFormat="1" ht="24" customHeight="1">
      <c r="B155" s="132" t="s">
        <v>214</v>
      </c>
      <c r="H155" s="129" t="s">
        <v>215</v>
      </c>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1"/>
      <c r="AM155" s="131"/>
      <c r="AN155" s="131"/>
      <c r="AO155" s="131"/>
      <c r="AP155" s="131"/>
      <c r="AQ155" s="131"/>
      <c r="AR155" s="131"/>
      <c r="AS155" s="131"/>
    </row>
    <row r="156" spans="2:45" s="129" customFormat="1" ht="24" customHeight="1">
      <c r="B156" s="132" t="s">
        <v>216</v>
      </c>
      <c r="H156" s="129" t="s">
        <v>217</v>
      </c>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1"/>
      <c r="AM156" s="131"/>
      <c r="AN156" s="131"/>
      <c r="AO156" s="131"/>
      <c r="AP156" s="131"/>
      <c r="AQ156" s="131"/>
      <c r="AR156" s="131"/>
      <c r="AS156" s="131"/>
    </row>
    <row r="157" spans="2:45" s="129" customFormat="1" ht="24" customHeight="1">
      <c r="B157" s="132" t="s">
        <v>218</v>
      </c>
      <c r="H157" s="129" t="s">
        <v>219</v>
      </c>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1"/>
      <c r="AM157" s="131"/>
      <c r="AN157" s="131"/>
      <c r="AO157" s="131"/>
      <c r="AP157" s="131"/>
      <c r="AQ157" s="131"/>
      <c r="AR157" s="131"/>
      <c r="AS157" s="131"/>
    </row>
    <row r="158" spans="2:45" s="129" customFormat="1" ht="24" customHeight="1">
      <c r="B158" s="132" t="s">
        <v>220</v>
      </c>
      <c r="H158" s="129" t="s">
        <v>221</v>
      </c>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1"/>
      <c r="AM158" s="131"/>
      <c r="AN158" s="131"/>
      <c r="AO158" s="131"/>
      <c r="AP158" s="131"/>
      <c r="AQ158" s="131"/>
      <c r="AR158" s="131"/>
      <c r="AS158" s="131"/>
    </row>
    <row r="159" spans="2:45" s="129" customFormat="1" ht="24" customHeight="1">
      <c r="B159" s="132" t="s">
        <v>222</v>
      </c>
      <c r="H159" s="129" t="s">
        <v>223</v>
      </c>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K159" s="130"/>
      <c r="AL159" s="131"/>
      <c r="AM159" s="131"/>
      <c r="AN159" s="131"/>
      <c r="AO159" s="131"/>
      <c r="AP159" s="131"/>
      <c r="AQ159" s="131"/>
      <c r="AR159" s="131"/>
      <c r="AS159" s="131"/>
    </row>
    <row r="160" spans="2:45" s="129" customFormat="1" ht="24" customHeight="1">
      <c r="B160" s="132" t="s">
        <v>224</v>
      </c>
      <c r="H160" s="129" t="s">
        <v>225</v>
      </c>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c r="AK160" s="130"/>
      <c r="AL160" s="131"/>
      <c r="AM160" s="131"/>
      <c r="AN160" s="131"/>
      <c r="AO160" s="131"/>
      <c r="AP160" s="131"/>
      <c r="AQ160" s="131"/>
      <c r="AR160" s="131"/>
      <c r="AS160" s="131"/>
    </row>
    <row r="161" spans="2:45" s="129" customFormat="1" ht="24" customHeight="1">
      <c r="B161" s="132" t="s">
        <v>226</v>
      </c>
      <c r="H161" s="129" t="s">
        <v>227</v>
      </c>
      <c r="O161" s="130"/>
      <c r="P161" s="130"/>
      <c r="Q161" s="130"/>
      <c r="R161" s="130"/>
      <c r="S161" s="130"/>
      <c r="T161" s="130"/>
      <c r="U161" s="130"/>
      <c r="V161" s="130"/>
      <c r="W161" s="130"/>
      <c r="X161" s="130"/>
      <c r="Y161" s="130"/>
      <c r="Z161" s="130"/>
      <c r="AA161" s="130"/>
      <c r="AB161" s="130"/>
      <c r="AC161" s="130"/>
      <c r="AD161" s="130"/>
      <c r="AE161" s="130"/>
      <c r="AF161" s="130"/>
      <c r="AG161" s="130"/>
      <c r="AH161" s="130"/>
      <c r="AI161" s="130"/>
      <c r="AJ161" s="130"/>
      <c r="AK161" s="130"/>
      <c r="AL161" s="131"/>
      <c r="AM161" s="131"/>
      <c r="AN161" s="131"/>
      <c r="AO161" s="131"/>
      <c r="AP161" s="131"/>
      <c r="AQ161" s="131"/>
      <c r="AR161" s="131"/>
      <c r="AS161" s="131"/>
    </row>
    <row r="162" spans="2:45" s="129" customFormat="1" ht="24" customHeight="1">
      <c r="B162" s="132" t="s">
        <v>228</v>
      </c>
      <c r="H162" s="129" t="s">
        <v>229</v>
      </c>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0"/>
      <c r="AL162" s="131"/>
      <c r="AM162" s="131"/>
      <c r="AN162" s="131"/>
      <c r="AO162" s="131"/>
      <c r="AP162" s="131"/>
      <c r="AQ162" s="131"/>
      <c r="AR162" s="131"/>
      <c r="AS162" s="131"/>
    </row>
    <row r="163" spans="2:45" s="129" customFormat="1" ht="24" customHeight="1">
      <c r="B163" s="132" t="s">
        <v>230</v>
      </c>
      <c r="H163" s="129" t="s">
        <v>231</v>
      </c>
      <c r="O163" s="130"/>
      <c r="P163" s="130"/>
      <c r="Q163" s="130"/>
      <c r="R163" s="130"/>
      <c r="S163" s="130"/>
      <c r="T163" s="130"/>
      <c r="U163" s="130"/>
      <c r="V163" s="130"/>
      <c r="W163" s="130"/>
      <c r="X163" s="130"/>
      <c r="Y163" s="130"/>
      <c r="Z163" s="130"/>
      <c r="AA163" s="130"/>
      <c r="AB163" s="130"/>
      <c r="AC163" s="130"/>
      <c r="AD163" s="130"/>
      <c r="AE163" s="130"/>
      <c r="AF163" s="130"/>
      <c r="AG163" s="130"/>
      <c r="AH163" s="130"/>
      <c r="AI163" s="130"/>
      <c r="AJ163" s="130"/>
      <c r="AK163" s="130"/>
      <c r="AL163" s="131"/>
      <c r="AM163" s="131"/>
      <c r="AN163" s="131"/>
      <c r="AO163" s="131"/>
      <c r="AP163" s="131"/>
      <c r="AQ163" s="131"/>
      <c r="AR163" s="131"/>
      <c r="AS163" s="131"/>
    </row>
    <row r="164" spans="2:45" s="129" customFormat="1" ht="24" customHeight="1">
      <c r="B164" s="132" t="s">
        <v>232</v>
      </c>
      <c r="H164" s="129" t="s">
        <v>233</v>
      </c>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1"/>
      <c r="AM164" s="131"/>
      <c r="AN164" s="131"/>
      <c r="AO164" s="131"/>
      <c r="AP164" s="131"/>
      <c r="AQ164" s="131"/>
      <c r="AR164" s="131"/>
      <c r="AS164" s="131"/>
    </row>
    <row r="165" spans="2:45" s="129" customFormat="1" ht="24" customHeight="1">
      <c r="B165" s="132" t="s">
        <v>234</v>
      </c>
      <c r="H165" s="129" t="s">
        <v>235</v>
      </c>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0"/>
      <c r="AL165" s="131"/>
      <c r="AM165" s="131"/>
      <c r="AN165" s="131"/>
      <c r="AO165" s="131"/>
      <c r="AP165" s="131"/>
      <c r="AQ165" s="131"/>
      <c r="AR165" s="131"/>
      <c r="AS165" s="131"/>
    </row>
    <row r="166" spans="2:45" s="129" customFormat="1" ht="24" customHeight="1">
      <c r="B166" s="132" t="s">
        <v>236</v>
      </c>
      <c r="H166" s="129" t="s">
        <v>235</v>
      </c>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1"/>
      <c r="AM166" s="131"/>
      <c r="AN166" s="131"/>
      <c r="AO166" s="131"/>
      <c r="AP166" s="131"/>
      <c r="AQ166" s="131"/>
      <c r="AR166" s="131"/>
      <c r="AS166" s="131"/>
    </row>
    <row r="167" spans="2:45" s="129" customFormat="1" ht="24" customHeight="1">
      <c r="B167" s="132" t="s">
        <v>237</v>
      </c>
      <c r="H167" s="129" t="s">
        <v>235</v>
      </c>
      <c r="O167" s="130"/>
      <c r="P167" s="130"/>
      <c r="Q167" s="130"/>
      <c r="R167" s="130"/>
      <c r="S167" s="130"/>
      <c r="T167" s="130"/>
      <c r="U167" s="130"/>
      <c r="V167" s="130"/>
      <c r="W167" s="130"/>
      <c r="X167" s="130"/>
      <c r="Y167" s="130"/>
      <c r="Z167" s="130"/>
      <c r="AA167" s="130"/>
      <c r="AB167" s="130"/>
      <c r="AC167" s="130"/>
      <c r="AD167" s="130"/>
      <c r="AE167" s="130"/>
      <c r="AF167" s="130"/>
      <c r="AG167" s="130"/>
      <c r="AH167" s="130"/>
      <c r="AI167" s="130"/>
      <c r="AJ167" s="130"/>
      <c r="AK167" s="130"/>
      <c r="AL167" s="131"/>
      <c r="AM167" s="131"/>
      <c r="AN167" s="131"/>
      <c r="AO167" s="131"/>
      <c r="AP167" s="131"/>
      <c r="AQ167" s="131"/>
      <c r="AR167" s="131"/>
      <c r="AS167" s="131"/>
    </row>
    <row r="168" spans="2:45" s="129" customFormat="1" ht="24" customHeight="1">
      <c r="B168" s="132" t="s">
        <v>238</v>
      </c>
      <c r="H168" s="129" t="s">
        <v>239</v>
      </c>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0"/>
      <c r="AL168" s="131"/>
      <c r="AM168" s="131"/>
      <c r="AN168" s="131"/>
      <c r="AO168" s="131"/>
      <c r="AP168" s="131"/>
      <c r="AQ168" s="131"/>
      <c r="AR168" s="131"/>
      <c r="AS168" s="131"/>
    </row>
    <row r="169" spans="2:45" s="129" customFormat="1" ht="24" customHeight="1">
      <c r="B169" s="132" t="s">
        <v>240</v>
      </c>
      <c r="H169" s="129" t="s">
        <v>241</v>
      </c>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0"/>
      <c r="AL169" s="131"/>
      <c r="AM169" s="131"/>
      <c r="AN169" s="131"/>
      <c r="AO169" s="131"/>
      <c r="AP169" s="131"/>
      <c r="AQ169" s="131"/>
      <c r="AR169" s="131"/>
      <c r="AS169" s="131"/>
    </row>
    <row r="170" spans="2:45" s="129" customFormat="1" ht="24" customHeight="1">
      <c r="B170" s="132" t="s">
        <v>242</v>
      </c>
      <c r="H170" s="129" t="s">
        <v>243</v>
      </c>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1"/>
      <c r="AM170" s="131"/>
      <c r="AN170" s="131"/>
      <c r="AO170" s="131"/>
      <c r="AP170" s="131"/>
      <c r="AQ170" s="131"/>
      <c r="AR170" s="131"/>
      <c r="AS170" s="131"/>
    </row>
    <row r="171" spans="2:45" s="129" customFormat="1" ht="24" customHeight="1">
      <c r="B171" s="132" t="s">
        <v>244</v>
      </c>
      <c r="H171" s="129" t="s">
        <v>245</v>
      </c>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0"/>
      <c r="AL171" s="131"/>
      <c r="AM171" s="131"/>
      <c r="AN171" s="131"/>
      <c r="AO171" s="131"/>
      <c r="AP171" s="131"/>
      <c r="AQ171" s="131"/>
      <c r="AR171" s="131"/>
      <c r="AS171" s="131"/>
    </row>
    <row r="172" spans="2:45" s="129" customFormat="1" ht="24" customHeight="1">
      <c r="B172" s="132" t="s">
        <v>246</v>
      </c>
      <c r="H172" s="129" t="s">
        <v>247</v>
      </c>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1"/>
      <c r="AM172" s="131"/>
      <c r="AN172" s="131"/>
      <c r="AO172" s="131"/>
      <c r="AP172" s="131"/>
      <c r="AQ172" s="131"/>
      <c r="AR172" s="131"/>
      <c r="AS172" s="131"/>
    </row>
    <row r="173" spans="2:45" s="129" customFormat="1" ht="24" customHeight="1">
      <c r="B173" s="132" t="s">
        <v>248</v>
      </c>
      <c r="H173" s="129" t="s">
        <v>249</v>
      </c>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K173" s="130"/>
      <c r="AL173" s="131"/>
      <c r="AM173" s="131"/>
      <c r="AN173" s="131"/>
      <c r="AO173" s="131"/>
      <c r="AP173" s="131"/>
      <c r="AQ173" s="131"/>
      <c r="AR173" s="131"/>
      <c r="AS173" s="131"/>
    </row>
    <row r="174" spans="2:45" s="129" customFormat="1" ht="24" customHeight="1">
      <c r="B174" s="132" t="s">
        <v>250</v>
      </c>
      <c r="H174" s="129" t="s">
        <v>251</v>
      </c>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1"/>
      <c r="AM174" s="131"/>
      <c r="AN174" s="131"/>
      <c r="AO174" s="131"/>
      <c r="AP174" s="131"/>
      <c r="AQ174" s="131"/>
      <c r="AR174" s="131"/>
      <c r="AS174" s="131"/>
    </row>
    <row r="175" spans="2:45" s="129" customFormat="1" ht="24" customHeight="1">
      <c r="B175" s="132" t="s">
        <v>252</v>
      </c>
      <c r="H175" s="129" t="s">
        <v>253</v>
      </c>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1"/>
      <c r="AM175" s="131"/>
      <c r="AN175" s="131"/>
      <c r="AO175" s="131"/>
      <c r="AP175" s="131"/>
      <c r="AQ175" s="131"/>
      <c r="AR175" s="131"/>
      <c r="AS175" s="131"/>
    </row>
    <row r="176" spans="2:45" s="129" customFormat="1" ht="24" customHeight="1">
      <c r="B176" s="132" t="s">
        <v>254</v>
      </c>
      <c r="H176" s="129" t="s">
        <v>255</v>
      </c>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1"/>
      <c r="AM176" s="131"/>
      <c r="AN176" s="131"/>
      <c r="AO176" s="131"/>
      <c r="AP176" s="131"/>
      <c r="AQ176" s="131"/>
      <c r="AR176" s="131"/>
      <c r="AS176" s="131"/>
    </row>
    <row r="177" spans="2:45" s="129" customFormat="1" ht="24" customHeight="1">
      <c r="B177" s="132" t="s">
        <v>256</v>
      </c>
      <c r="H177" s="129" t="s">
        <v>255</v>
      </c>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1"/>
      <c r="AM177" s="131"/>
      <c r="AN177" s="131"/>
      <c r="AO177" s="131"/>
      <c r="AP177" s="131"/>
      <c r="AQ177" s="131"/>
      <c r="AR177" s="131"/>
      <c r="AS177" s="131"/>
    </row>
    <row r="178" spans="2:45" s="129" customFormat="1" ht="24" customHeight="1">
      <c r="B178" s="132" t="s">
        <v>257</v>
      </c>
      <c r="H178" s="129" t="s">
        <v>258</v>
      </c>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1"/>
      <c r="AM178" s="131"/>
      <c r="AN178" s="131"/>
      <c r="AO178" s="131"/>
      <c r="AP178" s="131"/>
      <c r="AQ178" s="131"/>
      <c r="AR178" s="131"/>
      <c r="AS178" s="131"/>
    </row>
    <row r="179" spans="2:45" s="129" customFormat="1" ht="24" customHeight="1">
      <c r="B179" s="132" t="s">
        <v>259</v>
      </c>
      <c r="H179" s="129" t="s">
        <v>260</v>
      </c>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1"/>
      <c r="AM179" s="131"/>
      <c r="AN179" s="131"/>
      <c r="AO179" s="131"/>
      <c r="AP179" s="131"/>
      <c r="AQ179" s="131"/>
      <c r="AR179" s="131"/>
      <c r="AS179" s="131"/>
    </row>
    <row r="180" spans="2:45" s="129" customFormat="1" ht="24" customHeight="1">
      <c r="B180" s="132" t="s">
        <v>261</v>
      </c>
      <c r="H180" s="129" t="s">
        <v>262</v>
      </c>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K180" s="130"/>
      <c r="AL180" s="131"/>
      <c r="AM180" s="131"/>
      <c r="AN180" s="131"/>
      <c r="AO180" s="131"/>
      <c r="AP180" s="131"/>
      <c r="AQ180" s="131"/>
      <c r="AR180" s="131"/>
      <c r="AS180" s="131"/>
    </row>
    <row r="181" spans="2:45" s="129" customFormat="1" ht="24" customHeight="1">
      <c r="B181" s="132" t="s">
        <v>263</v>
      </c>
      <c r="H181" s="129" t="s">
        <v>264</v>
      </c>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1"/>
      <c r="AM181" s="131"/>
      <c r="AN181" s="131"/>
      <c r="AO181" s="131"/>
      <c r="AP181" s="131"/>
      <c r="AQ181" s="131"/>
      <c r="AR181" s="131"/>
      <c r="AS181" s="131"/>
    </row>
    <row r="182" spans="2:45" s="129" customFormat="1" ht="24" customHeight="1">
      <c r="B182" s="132" t="s">
        <v>265</v>
      </c>
      <c r="H182" s="129" t="s">
        <v>266</v>
      </c>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0"/>
      <c r="AL182" s="131"/>
      <c r="AM182" s="131"/>
      <c r="AN182" s="131"/>
      <c r="AO182" s="131"/>
      <c r="AP182" s="131"/>
      <c r="AQ182" s="131"/>
      <c r="AR182" s="131"/>
      <c r="AS182" s="131"/>
    </row>
    <row r="183" spans="2:45" s="129" customFormat="1" ht="24" customHeight="1">
      <c r="B183" s="132" t="s">
        <v>267</v>
      </c>
      <c r="H183" s="129" t="s">
        <v>268</v>
      </c>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1"/>
      <c r="AM183" s="131"/>
      <c r="AN183" s="131"/>
      <c r="AO183" s="131"/>
      <c r="AP183" s="131"/>
      <c r="AQ183" s="131"/>
      <c r="AR183" s="131"/>
      <c r="AS183" s="131"/>
    </row>
    <row r="184" spans="2:45" s="129" customFormat="1" ht="24" customHeight="1">
      <c r="B184" s="132" t="s">
        <v>269</v>
      </c>
      <c r="H184" s="129" t="s">
        <v>270</v>
      </c>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0"/>
      <c r="AL184" s="131"/>
      <c r="AM184" s="131"/>
      <c r="AN184" s="131"/>
      <c r="AO184" s="131"/>
      <c r="AP184" s="131"/>
      <c r="AQ184" s="131"/>
      <c r="AR184" s="131"/>
      <c r="AS184" s="131"/>
    </row>
    <row r="185" spans="2:45" s="129" customFormat="1" ht="24" customHeight="1">
      <c r="B185" s="132" t="s">
        <v>271</v>
      </c>
      <c r="H185" s="129" t="s">
        <v>272</v>
      </c>
      <c r="O185" s="130"/>
      <c r="P185" s="130"/>
      <c r="Q185" s="130"/>
      <c r="R185" s="130"/>
      <c r="S185" s="130"/>
      <c r="T185" s="130"/>
      <c r="U185" s="130"/>
      <c r="V185" s="130"/>
      <c r="W185" s="130"/>
      <c r="X185" s="130"/>
      <c r="Y185" s="130"/>
      <c r="Z185" s="130"/>
      <c r="AA185" s="130"/>
      <c r="AB185" s="130"/>
      <c r="AC185" s="130"/>
      <c r="AD185" s="130"/>
      <c r="AE185" s="130"/>
      <c r="AF185" s="130"/>
      <c r="AG185" s="130"/>
      <c r="AH185" s="130"/>
      <c r="AI185" s="130"/>
      <c r="AJ185" s="130"/>
      <c r="AK185" s="130"/>
      <c r="AL185" s="131"/>
      <c r="AM185" s="131"/>
      <c r="AN185" s="131"/>
      <c r="AO185" s="131"/>
      <c r="AP185" s="131"/>
      <c r="AQ185" s="131"/>
      <c r="AR185" s="131"/>
      <c r="AS185" s="131"/>
    </row>
    <row r="186" spans="2:45" s="129" customFormat="1" ht="24" customHeight="1">
      <c r="B186" s="132" t="s">
        <v>273</v>
      </c>
      <c r="H186" s="129" t="s">
        <v>274</v>
      </c>
      <c r="O186" s="130"/>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c r="AK186" s="130"/>
      <c r="AL186" s="131"/>
      <c r="AM186" s="131"/>
      <c r="AN186" s="131"/>
      <c r="AO186" s="131"/>
      <c r="AP186" s="131"/>
      <c r="AQ186" s="131"/>
      <c r="AR186" s="131"/>
      <c r="AS186" s="131"/>
    </row>
    <row r="187" spans="2:45" s="129" customFormat="1" ht="24" customHeight="1">
      <c r="B187" s="132" t="s">
        <v>275</v>
      </c>
      <c r="H187" s="129" t="s">
        <v>276</v>
      </c>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1"/>
      <c r="AM187" s="131"/>
      <c r="AN187" s="131"/>
      <c r="AO187" s="131"/>
      <c r="AP187" s="131"/>
      <c r="AQ187" s="131"/>
      <c r="AR187" s="131"/>
      <c r="AS187" s="131"/>
    </row>
    <row r="188" spans="2:45" s="129" customFormat="1" ht="24" customHeight="1">
      <c r="B188" s="132" t="s">
        <v>277</v>
      </c>
      <c r="H188" s="129" t="s">
        <v>278</v>
      </c>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1"/>
      <c r="AM188" s="131"/>
      <c r="AN188" s="131"/>
      <c r="AO188" s="131"/>
      <c r="AP188" s="131"/>
      <c r="AQ188" s="131"/>
      <c r="AR188" s="131"/>
      <c r="AS188" s="131"/>
    </row>
    <row r="189" spans="2:45" s="129" customFormat="1" ht="24" customHeight="1">
      <c r="B189" s="132" t="s">
        <v>279</v>
      </c>
      <c r="H189" s="129" t="s">
        <v>280</v>
      </c>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1"/>
      <c r="AM189" s="131"/>
      <c r="AN189" s="131"/>
      <c r="AO189" s="131"/>
      <c r="AP189" s="131"/>
      <c r="AQ189" s="131"/>
      <c r="AR189" s="131"/>
      <c r="AS189" s="131"/>
    </row>
    <row r="190" spans="2:45" s="129" customFormat="1" ht="24" customHeight="1">
      <c r="B190" s="132" t="s">
        <v>281</v>
      </c>
      <c r="H190" s="129" t="s">
        <v>282</v>
      </c>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0"/>
      <c r="AL190" s="131"/>
      <c r="AM190" s="131"/>
      <c r="AN190" s="131"/>
      <c r="AO190" s="131"/>
      <c r="AP190" s="131"/>
      <c r="AQ190" s="131"/>
      <c r="AR190" s="131"/>
      <c r="AS190" s="131"/>
    </row>
    <row r="191" spans="2:45" s="129" customFormat="1" ht="24" customHeight="1">
      <c r="B191" s="132" t="s">
        <v>283</v>
      </c>
      <c r="H191" s="129" t="s">
        <v>284</v>
      </c>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1"/>
      <c r="AM191" s="131"/>
      <c r="AN191" s="131"/>
      <c r="AO191" s="131"/>
      <c r="AP191" s="131"/>
      <c r="AQ191" s="131"/>
      <c r="AR191" s="131"/>
      <c r="AS191" s="131"/>
    </row>
    <row r="192" spans="2:45" s="129" customFormat="1" ht="24" customHeight="1">
      <c r="B192" s="132" t="s">
        <v>285</v>
      </c>
      <c r="H192" s="129" t="s">
        <v>286</v>
      </c>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130"/>
      <c r="AL192" s="131"/>
      <c r="AM192" s="131"/>
      <c r="AN192" s="131"/>
      <c r="AO192" s="131"/>
      <c r="AP192" s="131"/>
      <c r="AQ192" s="131"/>
      <c r="AR192" s="131"/>
      <c r="AS192" s="131"/>
    </row>
    <row r="193" spans="2:45" s="129" customFormat="1" ht="24" customHeight="1">
      <c r="B193" s="132" t="s">
        <v>287</v>
      </c>
      <c r="H193" s="129" t="s">
        <v>288</v>
      </c>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c r="AK193" s="130"/>
      <c r="AL193" s="131"/>
      <c r="AM193" s="131"/>
      <c r="AN193" s="131"/>
      <c r="AO193" s="131"/>
      <c r="AP193" s="131"/>
      <c r="AQ193" s="131"/>
      <c r="AR193" s="131"/>
      <c r="AS193" s="131"/>
    </row>
    <row r="194" spans="2:45" s="129" customFormat="1" ht="24" customHeight="1">
      <c r="B194" s="132" t="s">
        <v>289</v>
      </c>
      <c r="H194" s="129" t="s">
        <v>290</v>
      </c>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K194" s="130"/>
      <c r="AL194" s="131"/>
      <c r="AM194" s="131"/>
      <c r="AN194" s="131"/>
      <c r="AO194" s="131"/>
      <c r="AP194" s="131"/>
      <c r="AQ194" s="131"/>
      <c r="AR194" s="131"/>
      <c r="AS194" s="131"/>
    </row>
    <row r="195" spans="2:45" s="129" customFormat="1" ht="24" customHeight="1">
      <c r="B195" s="132" t="s">
        <v>291</v>
      </c>
      <c r="H195" s="129" t="s">
        <v>292</v>
      </c>
      <c r="O195" s="130"/>
      <c r="P195" s="130"/>
      <c r="Q195" s="130"/>
      <c r="R195" s="130"/>
      <c r="S195" s="130"/>
      <c r="T195" s="130"/>
      <c r="U195" s="130"/>
      <c r="V195" s="130"/>
      <c r="W195" s="130"/>
      <c r="X195" s="130"/>
      <c r="Y195" s="130"/>
      <c r="Z195" s="130"/>
      <c r="AA195" s="130"/>
      <c r="AB195" s="130"/>
      <c r="AC195" s="130"/>
      <c r="AD195" s="130"/>
      <c r="AE195" s="130"/>
      <c r="AF195" s="130"/>
      <c r="AG195" s="130"/>
      <c r="AH195" s="130"/>
      <c r="AI195" s="130"/>
      <c r="AJ195" s="130"/>
      <c r="AK195" s="130"/>
      <c r="AL195" s="131"/>
      <c r="AM195" s="131"/>
      <c r="AN195" s="131"/>
      <c r="AO195" s="131"/>
      <c r="AP195" s="131"/>
      <c r="AQ195" s="131"/>
      <c r="AR195" s="131"/>
      <c r="AS195" s="131"/>
    </row>
    <row r="196" spans="2:45" s="129" customFormat="1" ht="24" customHeight="1">
      <c r="B196" s="132" t="s">
        <v>293</v>
      </c>
      <c r="H196" s="129" t="s">
        <v>294</v>
      </c>
      <c r="O196" s="130"/>
      <c r="P196" s="130"/>
      <c r="Q196" s="130"/>
      <c r="R196" s="130"/>
      <c r="S196" s="130"/>
      <c r="T196" s="130"/>
      <c r="U196" s="130"/>
      <c r="V196" s="130"/>
      <c r="W196" s="130"/>
      <c r="X196" s="130"/>
      <c r="Y196" s="130"/>
      <c r="Z196" s="130"/>
      <c r="AA196" s="130"/>
      <c r="AB196" s="130"/>
      <c r="AC196" s="130"/>
      <c r="AD196" s="130"/>
      <c r="AE196" s="130"/>
      <c r="AF196" s="130"/>
      <c r="AG196" s="130"/>
      <c r="AH196" s="130"/>
      <c r="AI196" s="130"/>
      <c r="AJ196" s="130"/>
      <c r="AK196" s="130"/>
      <c r="AL196" s="131"/>
      <c r="AM196" s="131"/>
      <c r="AN196" s="131"/>
      <c r="AO196" s="131"/>
      <c r="AP196" s="131"/>
      <c r="AQ196" s="131"/>
      <c r="AR196" s="131"/>
      <c r="AS196" s="131"/>
    </row>
    <row r="197" spans="2:45" s="129" customFormat="1" ht="24" customHeight="1">
      <c r="B197" s="132" t="s">
        <v>295</v>
      </c>
      <c r="H197" s="129" t="s">
        <v>296</v>
      </c>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130"/>
      <c r="AL197" s="131"/>
      <c r="AM197" s="131"/>
      <c r="AN197" s="131"/>
      <c r="AO197" s="131"/>
      <c r="AP197" s="131"/>
      <c r="AQ197" s="131"/>
      <c r="AR197" s="131"/>
      <c r="AS197" s="131"/>
    </row>
    <row r="198" spans="2:45" s="129" customFormat="1" ht="24" customHeight="1">
      <c r="B198" s="132" t="s">
        <v>297</v>
      </c>
      <c r="H198" s="129" t="s">
        <v>298</v>
      </c>
      <c r="O198" s="130"/>
      <c r="P198" s="130"/>
      <c r="Q198" s="130"/>
      <c r="R198" s="130"/>
      <c r="S198" s="130"/>
      <c r="T198" s="130"/>
      <c r="U198" s="130"/>
      <c r="V198" s="130"/>
      <c r="W198" s="130"/>
      <c r="X198" s="130"/>
      <c r="Y198" s="130"/>
      <c r="Z198" s="130"/>
      <c r="AA198" s="130"/>
      <c r="AB198" s="130"/>
      <c r="AC198" s="130"/>
      <c r="AD198" s="130"/>
      <c r="AE198" s="130"/>
      <c r="AF198" s="130"/>
      <c r="AG198" s="130"/>
      <c r="AH198" s="130"/>
      <c r="AI198" s="130"/>
      <c r="AJ198" s="130"/>
      <c r="AK198" s="130"/>
      <c r="AL198" s="131"/>
      <c r="AM198" s="131"/>
      <c r="AN198" s="131"/>
      <c r="AO198" s="131"/>
      <c r="AP198" s="131"/>
      <c r="AQ198" s="131"/>
      <c r="AR198" s="131"/>
      <c r="AS198" s="131"/>
    </row>
    <row r="199" spans="2:45" s="129" customFormat="1" ht="24" customHeight="1">
      <c r="B199" s="132" t="s">
        <v>299</v>
      </c>
      <c r="H199" s="129" t="s">
        <v>300</v>
      </c>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0"/>
      <c r="AL199" s="131"/>
      <c r="AM199" s="131"/>
      <c r="AN199" s="131"/>
      <c r="AO199" s="131"/>
      <c r="AP199" s="131"/>
      <c r="AQ199" s="131"/>
      <c r="AR199" s="131"/>
      <c r="AS199" s="131"/>
    </row>
    <row r="200" spans="2:45" s="129" customFormat="1" ht="24" customHeight="1">
      <c r="B200" s="132" t="s">
        <v>301</v>
      </c>
      <c r="H200" s="129" t="s">
        <v>302</v>
      </c>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1"/>
      <c r="AM200" s="131"/>
      <c r="AN200" s="131"/>
      <c r="AO200" s="131"/>
      <c r="AP200" s="131"/>
      <c r="AQ200" s="131"/>
      <c r="AR200" s="131"/>
      <c r="AS200" s="131"/>
    </row>
    <row r="201" spans="2:45" s="129" customFormat="1" ht="24" customHeight="1">
      <c r="B201" s="132" t="s">
        <v>303</v>
      </c>
      <c r="H201" s="129" t="s">
        <v>304</v>
      </c>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0"/>
      <c r="AL201" s="131"/>
      <c r="AM201" s="131"/>
      <c r="AN201" s="131"/>
      <c r="AO201" s="131"/>
      <c r="AP201" s="131"/>
      <c r="AQ201" s="131"/>
      <c r="AR201" s="131"/>
      <c r="AS201" s="131"/>
    </row>
    <row r="202" spans="2:45" s="129" customFormat="1" ht="24" customHeight="1">
      <c r="B202" s="132" t="s">
        <v>305</v>
      </c>
      <c r="H202" s="129" t="s">
        <v>306</v>
      </c>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30"/>
      <c r="AJ202" s="130"/>
      <c r="AK202" s="130"/>
      <c r="AL202" s="131"/>
      <c r="AM202" s="131"/>
      <c r="AN202" s="131"/>
      <c r="AO202" s="131"/>
      <c r="AP202" s="131"/>
      <c r="AQ202" s="131"/>
      <c r="AR202" s="131"/>
      <c r="AS202" s="131"/>
    </row>
    <row r="203" spans="2:45" s="129" customFormat="1" ht="24" customHeight="1">
      <c r="B203" s="132" t="s">
        <v>307</v>
      </c>
      <c r="H203" s="129" t="s">
        <v>308</v>
      </c>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c r="AK203" s="130"/>
      <c r="AL203" s="131"/>
      <c r="AM203" s="131"/>
      <c r="AN203" s="131"/>
      <c r="AO203" s="131"/>
      <c r="AP203" s="131"/>
      <c r="AQ203" s="131"/>
      <c r="AR203" s="131"/>
      <c r="AS203" s="131"/>
    </row>
    <row r="204" spans="2:45" s="129" customFormat="1" ht="24" customHeight="1">
      <c r="B204" s="132" t="s">
        <v>309</v>
      </c>
      <c r="H204" s="129" t="s">
        <v>310</v>
      </c>
      <c r="O204" s="130"/>
      <c r="P204" s="130"/>
      <c r="Q204" s="130"/>
      <c r="R204" s="130"/>
      <c r="S204" s="130"/>
      <c r="T204" s="130"/>
      <c r="U204" s="130"/>
      <c r="V204" s="130"/>
      <c r="W204" s="130"/>
      <c r="X204" s="130"/>
      <c r="Y204" s="130"/>
      <c r="Z204" s="130"/>
      <c r="AA204" s="130"/>
      <c r="AB204" s="130"/>
      <c r="AC204" s="130"/>
      <c r="AD204" s="130"/>
      <c r="AE204" s="130"/>
      <c r="AF204" s="130"/>
      <c r="AG204" s="130"/>
      <c r="AH204" s="130"/>
      <c r="AI204" s="130"/>
      <c r="AJ204" s="130"/>
      <c r="AK204" s="130"/>
      <c r="AL204" s="131"/>
      <c r="AM204" s="131"/>
      <c r="AN204" s="131"/>
      <c r="AO204" s="131"/>
      <c r="AP204" s="131"/>
      <c r="AQ204" s="131"/>
      <c r="AR204" s="131"/>
      <c r="AS204" s="131"/>
    </row>
    <row r="205" spans="2:45" s="129" customFormat="1" ht="24" customHeight="1">
      <c r="B205" s="132" t="s">
        <v>311</v>
      </c>
      <c r="H205" s="129" t="s">
        <v>312</v>
      </c>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1"/>
      <c r="AM205" s="131"/>
      <c r="AN205" s="131"/>
      <c r="AO205" s="131"/>
      <c r="AP205" s="131"/>
      <c r="AQ205" s="131"/>
      <c r="AR205" s="131"/>
      <c r="AS205" s="131"/>
    </row>
    <row r="206" spans="2:45" s="129" customFormat="1" ht="24" customHeight="1">
      <c r="B206" s="132" t="s">
        <v>313</v>
      </c>
      <c r="H206" s="129" t="s">
        <v>314</v>
      </c>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0"/>
      <c r="AL206" s="131"/>
      <c r="AM206" s="131"/>
      <c r="AN206" s="131"/>
      <c r="AO206" s="131"/>
      <c r="AP206" s="131"/>
      <c r="AQ206" s="131"/>
      <c r="AR206" s="131"/>
      <c r="AS206" s="131"/>
    </row>
    <row r="207" spans="2:45" s="129" customFormat="1" ht="24" customHeight="1">
      <c r="B207" s="132" t="s">
        <v>315</v>
      </c>
      <c r="H207" s="129" t="s">
        <v>316</v>
      </c>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0"/>
      <c r="AL207" s="131"/>
      <c r="AM207" s="131"/>
      <c r="AN207" s="131"/>
      <c r="AO207" s="131"/>
      <c r="AP207" s="131"/>
      <c r="AQ207" s="131"/>
      <c r="AR207" s="131"/>
      <c r="AS207" s="131"/>
    </row>
    <row r="208" spans="2:45" s="129" customFormat="1" ht="24" customHeight="1">
      <c r="B208" s="132" t="s">
        <v>317</v>
      </c>
      <c r="H208" s="129" t="s">
        <v>318</v>
      </c>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1"/>
      <c r="AM208" s="131"/>
      <c r="AN208" s="131"/>
      <c r="AO208" s="131"/>
      <c r="AP208" s="131"/>
      <c r="AQ208" s="131"/>
      <c r="AR208" s="131"/>
      <c r="AS208" s="131"/>
    </row>
    <row r="209" spans="2:45" s="129" customFormat="1" ht="24" customHeight="1">
      <c r="B209" s="132" t="s">
        <v>319</v>
      </c>
      <c r="H209" s="129" t="s">
        <v>320</v>
      </c>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0"/>
      <c r="AL209" s="131"/>
      <c r="AM209" s="131"/>
      <c r="AN209" s="131"/>
      <c r="AO209" s="131"/>
      <c r="AP209" s="131"/>
      <c r="AQ209" s="131"/>
      <c r="AR209" s="131"/>
      <c r="AS209" s="131"/>
    </row>
    <row r="210" spans="2:45" s="129" customFormat="1" ht="24" customHeight="1">
      <c r="B210" s="132" t="s">
        <v>321</v>
      </c>
      <c r="H210" s="129" t="s">
        <v>322</v>
      </c>
      <c r="O210" s="130"/>
      <c r="P210" s="130"/>
      <c r="Q210" s="130"/>
      <c r="R210" s="130"/>
      <c r="S210" s="130"/>
      <c r="T210" s="130"/>
      <c r="U210" s="130"/>
      <c r="V210" s="130"/>
      <c r="W210" s="130"/>
      <c r="X210" s="130"/>
      <c r="Y210" s="130"/>
      <c r="Z210" s="130"/>
      <c r="AA210" s="130"/>
      <c r="AB210" s="130"/>
      <c r="AC210" s="130"/>
      <c r="AD210" s="130"/>
      <c r="AE210" s="130"/>
      <c r="AF210" s="130"/>
      <c r="AG210" s="130"/>
      <c r="AH210" s="130"/>
      <c r="AI210" s="130"/>
      <c r="AJ210" s="130"/>
      <c r="AK210" s="130"/>
      <c r="AL210" s="131"/>
      <c r="AM210" s="131"/>
      <c r="AN210" s="131"/>
      <c r="AO210" s="131"/>
      <c r="AP210" s="131"/>
      <c r="AQ210" s="131"/>
      <c r="AR210" s="131"/>
      <c r="AS210" s="131"/>
    </row>
    <row r="211" spans="2:45" s="129" customFormat="1" ht="24" customHeight="1">
      <c r="B211" s="132" t="s">
        <v>323</v>
      </c>
      <c r="H211" s="129" t="s">
        <v>324</v>
      </c>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0"/>
      <c r="AL211" s="131"/>
      <c r="AM211" s="131"/>
      <c r="AN211" s="131"/>
      <c r="AO211" s="131"/>
      <c r="AP211" s="131"/>
      <c r="AQ211" s="131"/>
      <c r="AR211" s="131"/>
      <c r="AS211" s="131"/>
    </row>
    <row r="212" spans="2:45" s="129" customFormat="1" ht="24" customHeight="1">
      <c r="B212" s="132" t="s">
        <v>325</v>
      </c>
      <c r="H212" s="129" t="s">
        <v>326</v>
      </c>
      <c r="O212" s="130"/>
      <c r="P212" s="130"/>
      <c r="Q212" s="130"/>
      <c r="R212" s="130"/>
      <c r="S212" s="130"/>
      <c r="T212" s="130"/>
      <c r="U212" s="130"/>
      <c r="V212" s="130"/>
      <c r="W212" s="130"/>
      <c r="X212" s="130"/>
      <c r="Y212" s="130"/>
      <c r="Z212" s="130"/>
      <c r="AA212" s="130"/>
      <c r="AB212" s="130"/>
      <c r="AC212" s="130"/>
      <c r="AD212" s="130"/>
      <c r="AE212" s="130"/>
      <c r="AF212" s="130"/>
      <c r="AG212" s="130"/>
      <c r="AH212" s="130"/>
      <c r="AI212" s="130"/>
      <c r="AJ212" s="130"/>
      <c r="AK212" s="130"/>
      <c r="AL212" s="131"/>
      <c r="AM212" s="131"/>
      <c r="AN212" s="131"/>
      <c r="AO212" s="131"/>
      <c r="AP212" s="131"/>
      <c r="AQ212" s="131"/>
      <c r="AR212" s="131"/>
      <c r="AS212" s="131"/>
    </row>
    <row r="213" spans="2:45" s="129" customFormat="1" ht="24" customHeight="1">
      <c r="B213" s="132" t="s">
        <v>327</v>
      </c>
      <c r="H213" s="129" t="s">
        <v>328</v>
      </c>
      <c r="O213" s="130"/>
      <c r="P213" s="130"/>
      <c r="Q213" s="130"/>
      <c r="R213" s="130"/>
      <c r="S213" s="130"/>
      <c r="T213" s="130"/>
      <c r="U213" s="130"/>
      <c r="V213" s="130"/>
      <c r="W213" s="130"/>
      <c r="X213" s="130"/>
      <c r="Y213" s="130"/>
      <c r="Z213" s="130"/>
      <c r="AA213" s="130"/>
      <c r="AB213" s="130"/>
      <c r="AC213" s="130"/>
      <c r="AD213" s="130"/>
      <c r="AE213" s="130"/>
      <c r="AF213" s="130"/>
      <c r="AG213" s="130"/>
      <c r="AH213" s="130"/>
      <c r="AI213" s="130"/>
      <c r="AJ213" s="130"/>
      <c r="AK213" s="130"/>
      <c r="AL213" s="131"/>
      <c r="AM213" s="131"/>
      <c r="AN213" s="131"/>
      <c r="AO213" s="131"/>
      <c r="AP213" s="131"/>
      <c r="AQ213" s="131"/>
      <c r="AR213" s="131"/>
      <c r="AS213" s="131"/>
    </row>
    <row r="214" spans="2:45" s="129" customFormat="1" ht="24" customHeight="1">
      <c r="B214" s="132" t="s">
        <v>329</v>
      </c>
      <c r="H214" s="129" t="s">
        <v>330</v>
      </c>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0"/>
      <c r="AL214" s="131"/>
      <c r="AM214" s="131"/>
      <c r="AN214" s="131"/>
      <c r="AO214" s="131"/>
      <c r="AP214" s="131"/>
      <c r="AQ214" s="131"/>
      <c r="AR214" s="131"/>
      <c r="AS214" s="131"/>
    </row>
    <row r="215" spans="2:45" s="129" customFormat="1" ht="24" customHeight="1">
      <c r="B215" s="132" t="s">
        <v>331</v>
      </c>
      <c r="H215" s="129" t="s">
        <v>332</v>
      </c>
      <c r="O215" s="130"/>
      <c r="P215" s="130"/>
      <c r="Q215" s="130"/>
      <c r="R215" s="130"/>
      <c r="S215" s="130"/>
      <c r="T215" s="130"/>
      <c r="U215" s="130"/>
      <c r="V215" s="130"/>
      <c r="W215" s="130"/>
      <c r="X215" s="130"/>
      <c r="Y215" s="130"/>
      <c r="Z215" s="130"/>
      <c r="AA215" s="130"/>
      <c r="AB215" s="130"/>
      <c r="AC215" s="130"/>
      <c r="AD215" s="130"/>
      <c r="AE215" s="130"/>
      <c r="AF215" s="130"/>
      <c r="AG215" s="130"/>
      <c r="AH215" s="130"/>
      <c r="AI215" s="130"/>
      <c r="AJ215" s="130"/>
      <c r="AK215" s="130"/>
      <c r="AL215" s="131"/>
      <c r="AM215" s="131"/>
      <c r="AN215" s="131"/>
      <c r="AO215" s="131"/>
      <c r="AP215" s="131"/>
      <c r="AQ215" s="131"/>
      <c r="AR215" s="131"/>
      <c r="AS215" s="131"/>
    </row>
    <row r="216" spans="2:45" s="129" customFormat="1" ht="24" customHeight="1">
      <c r="B216" s="132" t="s">
        <v>333</v>
      </c>
      <c r="H216" s="129" t="s">
        <v>334</v>
      </c>
      <c r="O216" s="130"/>
      <c r="P216" s="130"/>
      <c r="Q216" s="130"/>
      <c r="R216" s="130"/>
      <c r="S216" s="130"/>
      <c r="T216" s="130"/>
      <c r="U216" s="130"/>
      <c r="V216" s="130"/>
      <c r="W216" s="130"/>
      <c r="X216" s="130"/>
      <c r="Y216" s="130"/>
      <c r="Z216" s="130"/>
      <c r="AA216" s="130"/>
      <c r="AB216" s="130"/>
      <c r="AC216" s="130"/>
      <c r="AD216" s="130"/>
      <c r="AE216" s="130"/>
      <c r="AF216" s="130"/>
      <c r="AG216" s="130"/>
      <c r="AH216" s="130"/>
      <c r="AI216" s="130"/>
      <c r="AJ216" s="130"/>
      <c r="AK216" s="130"/>
      <c r="AL216" s="131"/>
      <c r="AM216" s="131"/>
      <c r="AN216" s="131"/>
      <c r="AO216" s="131"/>
      <c r="AP216" s="131"/>
      <c r="AQ216" s="131"/>
      <c r="AR216" s="131"/>
      <c r="AS216" s="131"/>
    </row>
    <row r="217" spans="2:45" s="129" customFormat="1" ht="24" customHeight="1">
      <c r="B217" s="132" t="s">
        <v>335</v>
      </c>
      <c r="H217" s="129" t="s">
        <v>336</v>
      </c>
      <c r="O217" s="130"/>
      <c r="P217" s="130"/>
      <c r="Q217" s="130"/>
      <c r="R217" s="130"/>
      <c r="S217" s="130"/>
      <c r="T217" s="130"/>
      <c r="U217" s="130"/>
      <c r="V217" s="130"/>
      <c r="W217" s="130"/>
      <c r="X217" s="130"/>
      <c r="Y217" s="130"/>
      <c r="Z217" s="130"/>
      <c r="AA217" s="130"/>
      <c r="AB217" s="130"/>
      <c r="AC217" s="130"/>
      <c r="AD217" s="130"/>
      <c r="AE217" s="130"/>
      <c r="AF217" s="130"/>
      <c r="AG217" s="130"/>
      <c r="AH217" s="130"/>
      <c r="AI217" s="130"/>
      <c r="AJ217" s="130"/>
      <c r="AK217" s="130"/>
      <c r="AL217" s="131"/>
      <c r="AM217" s="131"/>
      <c r="AN217" s="131"/>
      <c r="AO217" s="131"/>
      <c r="AP217" s="131"/>
      <c r="AQ217" s="131"/>
      <c r="AR217" s="131"/>
      <c r="AS217" s="131"/>
    </row>
    <row r="218" spans="2:45" s="129" customFormat="1" ht="24" customHeight="1">
      <c r="B218" s="132" t="s">
        <v>337</v>
      </c>
      <c r="H218" s="129" t="s">
        <v>338</v>
      </c>
      <c r="O218" s="130"/>
      <c r="P218" s="130"/>
      <c r="Q218" s="130"/>
      <c r="R218" s="130"/>
      <c r="S218" s="130"/>
      <c r="T218" s="130"/>
      <c r="U218" s="130"/>
      <c r="V218" s="130"/>
      <c r="W218" s="130"/>
      <c r="X218" s="130"/>
      <c r="Y218" s="130"/>
      <c r="Z218" s="130"/>
      <c r="AA218" s="130"/>
      <c r="AB218" s="130"/>
      <c r="AC218" s="130"/>
      <c r="AD218" s="130"/>
      <c r="AE218" s="130"/>
      <c r="AF218" s="130"/>
      <c r="AG218" s="130"/>
      <c r="AH218" s="130"/>
      <c r="AI218" s="130"/>
      <c r="AJ218" s="130"/>
      <c r="AK218" s="130"/>
      <c r="AL218" s="131"/>
      <c r="AM218" s="131"/>
      <c r="AN218" s="131"/>
      <c r="AO218" s="131"/>
      <c r="AP218" s="131"/>
      <c r="AQ218" s="131"/>
      <c r="AR218" s="131"/>
      <c r="AS218" s="131"/>
    </row>
    <row r="219" spans="2:45" s="129" customFormat="1" ht="24" customHeight="1">
      <c r="B219" s="132" t="s">
        <v>339</v>
      </c>
      <c r="H219" s="129" t="s">
        <v>340</v>
      </c>
      <c r="O219" s="130"/>
      <c r="P219" s="130"/>
      <c r="Q219" s="130"/>
      <c r="R219" s="130"/>
      <c r="S219" s="130"/>
      <c r="T219" s="130"/>
      <c r="U219" s="130"/>
      <c r="V219" s="130"/>
      <c r="W219" s="130"/>
      <c r="X219" s="130"/>
      <c r="Y219" s="130"/>
      <c r="Z219" s="130"/>
      <c r="AA219" s="130"/>
      <c r="AB219" s="130"/>
      <c r="AC219" s="130"/>
      <c r="AD219" s="130"/>
      <c r="AE219" s="130"/>
      <c r="AF219" s="130"/>
      <c r="AG219" s="130"/>
      <c r="AH219" s="130"/>
      <c r="AI219" s="130"/>
      <c r="AJ219" s="130"/>
      <c r="AK219" s="130"/>
      <c r="AL219" s="131"/>
      <c r="AM219" s="131"/>
      <c r="AN219" s="131"/>
      <c r="AO219" s="131"/>
      <c r="AP219" s="131"/>
      <c r="AQ219" s="131"/>
      <c r="AR219" s="131"/>
      <c r="AS219" s="131"/>
    </row>
    <row r="220" spans="2:45" s="129" customFormat="1" ht="24" customHeight="1">
      <c r="B220" s="132" t="s">
        <v>341</v>
      </c>
      <c r="H220" s="129" t="s">
        <v>342</v>
      </c>
      <c r="O220" s="130"/>
      <c r="P220" s="130"/>
      <c r="Q220" s="130"/>
      <c r="R220" s="130"/>
      <c r="S220" s="130"/>
      <c r="T220" s="130"/>
      <c r="U220" s="130"/>
      <c r="V220" s="130"/>
      <c r="W220" s="130"/>
      <c r="X220" s="130"/>
      <c r="Y220" s="130"/>
      <c r="Z220" s="130"/>
      <c r="AA220" s="130"/>
      <c r="AB220" s="130"/>
      <c r="AC220" s="130"/>
      <c r="AD220" s="130"/>
      <c r="AE220" s="130"/>
      <c r="AF220" s="130"/>
      <c r="AG220" s="130"/>
      <c r="AH220" s="130"/>
      <c r="AI220" s="130"/>
      <c r="AJ220" s="130"/>
      <c r="AK220" s="130"/>
      <c r="AL220" s="131"/>
      <c r="AM220" s="131"/>
      <c r="AN220" s="131"/>
      <c r="AO220" s="131"/>
      <c r="AP220" s="131"/>
      <c r="AQ220" s="131"/>
      <c r="AR220" s="131"/>
      <c r="AS220" s="131"/>
    </row>
    <row r="221" spans="2:45" s="129" customFormat="1" ht="24" customHeight="1">
      <c r="B221" s="132" t="s">
        <v>343</v>
      </c>
      <c r="H221" s="129" t="s">
        <v>344</v>
      </c>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c r="AK221" s="130"/>
      <c r="AL221" s="131"/>
      <c r="AM221" s="131"/>
      <c r="AN221" s="131"/>
      <c r="AO221" s="131"/>
      <c r="AP221" s="131"/>
      <c r="AQ221" s="131"/>
      <c r="AR221" s="131"/>
      <c r="AS221" s="131"/>
    </row>
    <row r="222" spans="2:45" s="129" customFormat="1" ht="24" customHeight="1">
      <c r="B222" s="132" t="s">
        <v>345</v>
      </c>
      <c r="H222" s="129" t="s">
        <v>346</v>
      </c>
      <c r="O222" s="130"/>
      <c r="P222" s="130"/>
      <c r="Q222" s="130"/>
      <c r="R222" s="130"/>
      <c r="S222" s="130"/>
      <c r="T222" s="130"/>
      <c r="U222" s="130"/>
      <c r="V222" s="130"/>
      <c r="W222" s="130"/>
      <c r="X222" s="130"/>
      <c r="Y222" s="130"/>
      <c r="Z222" s="130"/>
      <c r="AA222" s="130"/>
      <c r="AB222" s="130"/>
      <c r="AC222" s="130"/>
      <c r="AD222" s="130"/>
      <c r="AE222" s="130"/>
      <c r="AF222" s="130"/>
      <c r="AG222" s="130"/>
      <c r="AH222" s="130"/>
      <c r="AI222" s="130"/>
      <c r="AJ222" s="130"/>
      <c r="AK222" s="130"/>
      <c r="AL222" s="131"/>
      <c r="AM222" s="131"/>
      <c r="AN222" s="131"/>
      <c r="AO222" s="131"/>
      <c r="AP222" s="131"/>
      <c r="AQ222" s="131"/>
      <c r="AR222" s="131"/>
      <c r="AS222" s="131"/>
    </row>
    <row r="223" spans="2:45" s="129" customFormat="1" ht="24" customHeight="1">
      <c r="B223" s="132" t="s">
        <v>347</v>
      </c>
      <c r="H223" s="129" t="s">
        <v>348</v>
      </c>
      <c r="O223" s="130"/>
      <c r="P223" s="130"/>
      <c r="Q223" s="130"/>
      <c r="R223" s="130"/>
      <c r="S223" s="130"/>
      <c r="T223" s="130"/>
      <c r="U223" s="130"/>
      <c r="V223" s="130"/>
      <c r="W223" s="130"/>
      <c r="X223" s="130"/>
      <c r="Y223" s="130"/>
      <c r="Z223" s="130"/>
      <c r="AA223" s="130"/>
      <c r="AB223" s="130"/>
      <c r="AC223" s="130"/>
      <c r="AD223" s="130"/>
      <c r="AE223" s="130"/>
      <c r="AF223" s="130"/>
      <c r="AG223" s="130"/>
      <c r="AH223" s="130"/>
      <c r="AI223" s="130"/>
      <c r="AJ223" s="130"/>
      <c r="AK223" s="130"/>
      <c r="AL223" s="131"/>
      <c r="AM223" s="131"/>
      <c r="AN223" s="131"/>
      <c r="AO223" s="131"/>
      <c r="AP223" s="131"/>
      <c r="AQ223" s="131"/>
      <c r="AR223" s="131"/>
      <c r="AS223" s="131"/>
    </row>
    <row r="224" spans="2:45" s="129" customFormat="1" ht="24" customHeight="1">
      <c r="B224" s="132" t="s">
        <v>349</v>
      </c>
      <c r="H224" s="129" t="s">
        <v>350</v>
      </c>
      <c r="O224" s="130"/>
      <c r="P224" s="130"/>
      <c r="Q224" s="130"/>
      <c r="R224" s="130"/>
      <c r="S224" s="130"/>
      <c r="T224" s="130"/>
      <c r="U224" s="130"/>
      <c r="V224" s="130"/>
      <c r="W224" s="130"/>
      <c r="X224" s="130"/>
      <c r="Y224" s="130"/>
      <c r="Z224" s="130"/>
      <c r="AA224" s="130"/>
      <c r="AB224" s="130"/>
      <c r="AC224" s="130"/>
      <c r="AD224" s="130"/>
      <c r="AE224" s="130"/>
      <c r="AF224" s="130"/>
      <c r="AG224" s="130"/>
      <c r="AH224" s="130"/>
      <c r="AI224" s="130"/>
      <c r="AJ224" s="130"/>
      <c r="AK224" s="130"/>
      <c r="AL224" s="131"/>
      <c r="AM224" s="131"/>
      <c r="AN224" s="131"/>
      <c r="AO224" s="131"/>
      <c r="AP224" s="131"/>
      <c r="AQ224" s="131"/>
      <c r="AR224" s="131"/>
      <c r="AS224" s="131"/>
    </row>
    <row r="225" spans="2:45" s="129" customFormat="1" ht="24" customHeight="1">
      <c r="B225" s="132" t="s">
        <v>351</v>
      </c>
      <c r="H225" s="129" t="s">
        <v>352</v>
      </c>
      <c r="O225" s="130"/>
      <c r="P225" s="130"/>
      <c r="Q225" s="130"/>
      <c r="R225" s="130"/>
      <c r="S225" s="130"/>
      <c r="T225" s="130"/>
      <c r="U225" s="130"/>
      <c r="V225" s="130"/>
      <c r="W225" s="130"/>
      <c r="X225" s="130"/>
      <c r="Y225" s="130"/>
      <c r="Z225" s="130"/>
      <c r="AA225" s="130"/>
      <c r="AB225" s="130"/>
      <c r="AC225" s="130"/>
      <c r="AD225" s="130"/>
      <c r="AE225" s="130"/>
      <c r="AF225" s="130"/>
      <c r="AG225" s="130"/>
      <c r="AH225" s="130"/>
      <c r="AI225" s="130"/>
      <c r="AJ225" s="130"/>
      <c r="AK225" s="130"/>
      <c r="AL225" s="131"/>
      <c r="AM225" s="131"/>
      <c r="AN225" s="131"/>
      <c r="AO225" s="131"/>
      <c r="AP225" s="131"/>
      <c r="AQ225" s="131"/>
      <c r="AR225" s="131"/>
      <c r="AS225" s="131"/>
    </row>
    <row r="226" spans="2:45" s="129" customFormat="1" ht="24" customHeight="1">
      <c r="B226" s="132" t="s">
        <v>353</v>
      </c>
      <c r="H226" s="129" t="s">
        <v>354</v>
      </c>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c r="AK226" s="130"/>
      <c r="AL226" s="131"/>
      <c r="AM226" s="131"/>
      <c r="AN226" s="131"/>
      <c r="AO226" s="131"/>
      <c r="AP226" s="131"/>
      <c r="AQ226" s="131"/>
      <c r="AR226" s="131"/>
      <c r="AS226" s="131"/>
    </row>
    <row r="227" spans="2:45" s="129" customFormat="1" ht="24" customHeight="1">
      <c r="B227" s="132" t="s">
        <v>355</v>
      </c>
      <c r="H227" s="129" t="s">
        <v>354</v>
      </c>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K227" s="130"/>
      <c r="AL227" s="131"/>
      <c r="AM227" s="131"/>
      <c r="AN227" s="131"/>
      <c r="AO227" s="131"/>
      <c r="AP227" s="131"/>
      <c r="AQ227" s="131"/>
      <c r="AR227" s="131"/>
      <c r="AS227" s="131"/>
    </row>
    <row r="228" spans="2:45" s="129" customFormat="1" ht="24" customHeight="1">
      <c r="B228" s="132" t="s">
        <v>356</v>
      </c>
      <c r="H228" s="129" t="s">
        <v>357</v>
      </c>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0"/>
      <c r="AL228" s="131"/>
      <c r="AM228" s="131"/>
      <c r="AN228" s="131"/>
      <c r="AO228" s="131"/>
      <c r="AP228" s="131"/>
      <c r="AQ228" s="131"/>
      <c r="AR228" s="131"/>
      <c r="AS228" s="131"/>
    </row>
    <row r="229" spans="2:45" s="129" customFormat="1" ht="24" customHeight="1">
      <c r="B229" s="132" t="s">
        <v>358</v>
      </c>
      <c r="H229" s="129" t="s">
        <v>359</v>
      </c>
      <c r="O229" s="130"/>
      <c r="P229" s="130"/>
      <c r="Q229" s="130"/>
      <c r="R229" s="130"/>
      <c r="S229" s="130"/>
      <c r="T229" s="130"/>
      <c r="U229" s="130"/>
      <c r="V229" s="130"/>
      <c r="W229" s="130"/>
      <c r="X229" s="130"/>
      <c r="Y229" s="130"/>
      <c r="Z229" s="130"/>
      <c r="AA229" s="130"/>
      <c r="AB229" s="130"/>
      <c r="AC229" s="130"/>
      <c r="AD229" s="130"/>
      <c r="AE229" s="130"/>
      <c r="AF229" s="130"/>
      <c r="AG229" s="130"/>
      <c r="AH229" s="130"/>
      <c r="AI229" s="130"/>
      <c r="AJ229" s="130"/>
      <c r="AK229" s="130"/>
      <c r="AL229" s="131"/>
      <c r="AM229" s="131"/>
      <c r="AN229" s="131"/>
      <c r="AO229" s="131"/>
      <c r="AP229" s="131"/>
      <c r="AQ229" s="131"/>
      <c r="AR229" s="131"/>
      <c r="AS229" s="131"/>
    </row>
    <row r="230" spans="2:45" s="129" customFormat="1" ht="24" customHeight="1">
      <c r="B230" s="132" t="s">
        <v>360</v>
      </c>
      <c r="H230" s="129" t="s">
        <v>361</v>
      </c>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0"/>
      <c r="AL230" s="131"/>
      <c r="AM230" s="131"/>
      <c r="AN230" s="131"/>
      <c r="AO230" s="131"/>
      <c r="AP230" s="131"/>
      <c r="AQ230" s="131"/>
      <c r="AR230" s="131"/>
      <c r="AS230" s="131"/>
    </row>
    <row r="231" spans="2:45" s="129" customFormat="1" ht="24" customHeight="1">
      <c r="B231" s="132" t="s">
        <v>362</v>
      </c>
      <c r="H231" s="129" t="s">
        <v>363</v>
      </c>
      <c r="O231" s="130"/>
      <c r="P231" s="130"/>
      <c r="Q231" s="130"/>
      <c r="R231" s="130"/>
      <c r="S231" s="130"/>
      <c r="T231" s="130"/>
      <c r="U231" s="130"/>
      <c r="V231" s="130"/>
      <c r="W231" s="130"/>
      <c r="X231" s="130"/>
      <c r="Y231" s="130"/>
      <c r="Z231" s="130"/>
      <c r="AA231" s="130"/>
      <c r="AB231" s="130"/>
      <c r="AC231" s="130"/>
      <c r="AD231" s="130"/>
      <c r="AE231" s="130"/>
      <c r="AF231" s="130"/>
      <c r="AG231" s="130"/>
      <c r="AH231" s="130"/>
      <c r="AI231" s="130"/>
      <c r="AJ231" s="130"/>
      <c r="AK231" s="130"/>
      <c r="AL231" s="131"/>
      <c r="AM231" s="131"/>
      <c r="AN231" s="131"/>
      <c r="AO231" s="131"/>
      <c r="AP231" s="131"/>
      <c r="AQ231" s="131"/>
      <c r="AR231" s="131"/>
      <c r="AS231" s="131"/>
    </row>
    <row r="232" spans="2:45" s="129" customFormat="1" ht="24" customHeight="1">
      <c r="B232" s="132" t="s">
        <v>364</v>
      </c>
      <c r="H232" s="129" t="s">
        <v>365</v>
      </c>
      <c r="O232" s="130"/>
      <c r="P232" s="130"/>
      <c r="Q232" s="130"/>
      <c r="R232" s="130"/>
      <c r="S232" s="130"/>
      <c r="T232" s="130"/>
      <c r="U232" s="130"/>
      <c r="V232" s="130"/>
      <c r="W232" s="130"/>
      <c r="X232" s="130"/>
      <c r="Y232" s="130"/>
      <c r="Z232" s="130"/>
      <c r="AA232" s="130"/>
      <c r="AB232" s="130"/>
      <c r="AC232" s="130"/>
      <c r="AD232" s="130"/>
      <c r="AE232" s="130"/>
      <c r="AF232" s="130"/>
      <c r="AG232" s="130"/>
      <c r="AH232" s="130"/>
      <c r="AI232" s="130"/>
      <c r="AJ232" s="130"/>
      <c r="AK232" s="130"/>
      <c r="AL232" s="131"/>
      <c r="AM232" s="131"/>
      <c r="AN232" s="131"/>
      <c r="AO232" s="131"/>
      <c r="AP232" s="131"/>
      <c r="AQ232" s="131"/>
      <c r="AR232" s="131"/>
      <c r="AS232" s="131"/>
    </row>
    <row r="233" spans="2:45" s="129" customFormat="1" ht="24" customHeight="1">
      <c r="B233" s="132" t="s">
        <v>366</v>
      </c>
      <c r="H233" s="129" t="s">
        <v>367</v>
      </c>
      <c r="O233" s="130"/>
      <c r="P233" s="130"/>
      <c r="Q233" s="130"/>
      <c r="R233" s="130"/>
      <c r="S233" s="130"/>
      <c r="T233" s="130"/>
      <c r="U233" s="130"/>
      <c r="V233" s="130"/>
      <c r="W233" s="130"/>
      <c r="X233" s="130"/>
      <c r="Y233" s="130"/>
      <c r="Z233" s="130"/>
      <c r="AA233" s="130"/>
      <c r="AB233" s="130"/>
      <c r="AC233" s="130"/>
      <c r="AD233" s="130"/>
      <c r="AE233" s="130"/>
      <c r="AF233" s="130"/>
      <c r="AG233" s="130"/>
      <c r="AH233" s="130"/>
      <c r="AI233" s="130"/>
      <c r="AJ233" s="130"/>
      <c r="AK233" s="130"/>
      <c r="AL233" s="131"/>
      <c r="AM233" s="131"/>
      <c r="AN233" s="131"/>
      <c r="AO233" s="131"/>
      <c r="AP233" s="131"/>
      <c r="AQ233" s="131"/>
      <c r="AR233" s="131"/>
      <c r="AS233" s="131"/>
    </row>
    <row r="234" spans="2:45" s="129" customFormat="1" ht="24" customHeight="1">
      <c r="B234" s="133" t="s">
        <v>368</v>
      </c>
      <c r="H234" s="129" t="s">
        <v>369</v>
      </c>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0"/>
      <c r="AK234" s="130"/>
      <c r="AL234" s="131"/>
      <c r="AM234" s="131"/>
      <c r="AN234" s="131"/>
      <c r="AO234" s="131"/>
      <c r="AP234" s="131"/>
      <c r="AQ234" s="131"/>
      <c r="AR234" s="131"/>
      <c r="AS234" s="131"/>
    </row>
    <row r="235" spans="2:45" s="129" customFormat="1" ht="24" customHeight="1">
      <c r="B235" s="132" t="s">
        <v>370</v>
      </c>
      <c r="H235" s="129" t="s">
        <v>371</v>
      </c>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0"/>
      <c r="AL235" s="131"/>
      <c r="AM235" s="131"/>
      <c r="AN235" s="131"/>
      <c r="AO235" s="131"/>
      <c r="AP235" s="131"/>
      <c r="AQ235" s="131"/>
      <c r="AR235" s="131"/>
      <c r="AS235" s="131"/>
    </row>
    <row r="236" spans="2:45" s="129" customFormat="1" ht="24" customHeight="1">
      <c r="B236" s="132" t="s">
        <v>372</v>
      </c>
      <c r="H236" s="129" t="s">
        <v>373</v>
      </c>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0"/>
      <c r="AL236" s="131"/>
      <c r="AM236" s="131"/>
      <c r="AN236" s="131"/>
      <c r="AO236" s="131"/>
      <c r="AP236" s="131"/>
      <c r="AQ236" s="131"/>
      <c r="AR236" s="131"/>
      <c r="AS236" s="131"/>
    </row>
    <row r="237" spans="2:45" s="129" customFormat="1" ht="24" customHeight="1">
      <c r="B237" s="132" t="s">
        <v>374</v>
      </c>
      <c r="H237" s="129" t="s">
        <v>375</v>
      </c>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0"/>
      <c r="AL237" s="131"/>
      <c r="AM237" s="131"/>
      <c r="AN237" s="131"/>
      <c r="AO237" s="131"/>
      <c r="AP237" s="131"/>
      <c r="AQ237" s="131"/>
      <c r="AR237" s="131"/>
      <c r="AS237" s="131"/>
    </row>
    <row r="238" spans="2:45" s="129" customFormat="1" ht="24" customHeight="1">
      <c r="B238" s="132" t="s">
        <v>376</v>
      </c>
      <c r="H238" s="129" t="s">
        <v>377</v>
      </c>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0"/>
      <c r="AK238" s="130"/>
      <c r="AL238" s="131"/>
      <c r="AM238" s="131"/>
      <c r="AN238" s="131"/>
      <c r="AO238" s="131"/>
      <c r="AP238" s="131"/>
      <c r="AQ238" s="131"/>
      <c r="AR238" s="131"/>
      <c r="AS238" s="131"/>
    </row>
    <row r="239" spans="2:45" s="129" customFormat="1" ht="24" customHeight="1">
      <c r="B239" s="132" t="s">
        <v>378</v>
      </c>
      <c r="H239" s="129" t="s">
        <v>379</v>
      </c>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c r="AK239" s="130"/>
      <c r="AL239" s="131"/>
      <c r="AM239" s="131"/>
      <c r="AN239" s="131"/>
      <c r="AO239" s="131"/>
      <c r="AP239" s="131"/>
      <c r="AQ239" s="131"/>
      <c r="AR239" s="131"/>
      <c r="AS239" s="131"/>
    </row>
    <row r="240" spans="2:45" s="129" customFormat="1" ht="24" customHeight="1">
      <c r="B240" s="132" t="s">
        <v>380</v>
      </c>
      <c r="H240" s="129" t="s">
        <v>381</v>
      </c>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0"/>
      <c r="AK240" s="130"/>
      <c r="AL240" s="131"/>
      <c r="AM240" s="131"/>
      <c r="AN240" s="131"/>
      <c r="AO240" s="131"/>
      <c r="AP240" s="131"/>
      <c r="AQ240" s="131"/>
      <c r="AR240" s="131"/>
      <c r="AS240" s="131"/>
    </row>
    <row r="241" spans="2:45" s="129" customFormat="1" ht="24" customHeight="1">
      <c r="B241" s="132" t="s">
        <v>382</v>
      </c>
      <c r="H241" s="129" t="s">
        <v>383</v>
      </c>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0"/>
      <c r="AL241" s="131"/>
      <c r="AM241" s="131"/>
      <c r="AN241" s="131"/>
      <c r="AO241" s="131"/>
      <c r="AP241" s="131"/>
      <c r="AQ241" s="131"/>
      <c r="AR241" s="131"/>
      <c r="AS241" s="131"/>
    </row>
    <row r="242" spans="2:45" s="129" customFormat="1" ht="24" customHeight="1">
      <c r="B242" s="132" t="s">
        <v>384</v>
      </c>
      <c r="H242" s="129" t="s">
        <v>385</v>
      </c>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0"/>
      <c r="AL242" s="131"/>
      <c r="AM242" s="131"/>
      <c r="AN242" s="131"/>
      <c r="AO242" s="131"/>
      <c r="AP242" s="131"/>
      <c r="AQ242" s="131"/>
      <c r="AR242" s="131"/>
      <c r="AS242" s="131"/>
    </row>
    <row r="243" spans="2:45" s="129" customFormat="1" ht="24" customHeight="1">
      <c r="B243" s="132" t="s">
        <v>386</v>
      </c>
      <c r="H243" s="129" t="s">
        <v>387</v>
      </c>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0"/>
      <c r="AL243" s="131"/>
      <c r="AM243" s="131"/>
      <c r="AN243" s="131"/>
      <c r="AO243" s="131"/>
      <c r="AP243" s="131"/>
      <c r="AQ243" s="131"/>
      <c r="AR243" s="131"/>
      <c r="AS243" s="131"/>
    </row>
    <row r="244" spans="2:45" s="129" customFormat="1" ht="24" customHeight="1">
      <c r="B244" s="132" t="s">
        <v>388</v>
      </c>
      <c r="H244" s="129" t="s">
        <v>389</v>
      </c>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0"/>
      <c r="AL244" s="131"/>
      <c r="AM244" s="131"/>
      <c r="AN244" s="131"/>
      <c r="AO244" s="131"/>
      <c r="AP244" s="131"/>
      <c r="AQ244" s="131"/>
      <c r="AR244" s="131"/>
      <c r="AS244" s="131"/>
    </row>
    <row r="245" spans="2:45" s="129" customFormat="1" ht="24" customHeight="1">
      <c r="B245" s="132" t="s">
        <v>390</v>
      </c>
      <c r="H245" s="129" t="s">
        <v>391</v>
      </c>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K245" s="130"/>
      <c r="AL245" s="131"/>
      <c r="AM245" s="131"/>
      <c r="AN245" s="131"/>
      <c r="AO245" s="131"/>
      <c r="AP245" s="131"/>
      <c r="AQ245" s="131"/>
      <c r="AR245" s="131"/>
      <c r="AS245" s="131"/>
    </row>
    <row r="246" spans="2:45" s="129" customFormat="1" ht="24" customHeight="1">
      <c r="B246" s="132" t="s">
        <v>392</v>
      </c>
      <c r="H246" s="129" t="s">
        <v>393</v>
      </c>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0"/>
      <c r="AL246" s="131"/>
      <c r="AM246" s="131"/>
      <c r="AN246" s="131"/>
      <c r="AO246" s="131"/>
      <c r="AP246" s="131"/>
      <c r="AQ246" s="131"/>
      <c r="AR246" s="131"/>
      <c r="AS246" s="131"/>
    </row>
    <row r="247" spans="2:45" s="129" customFormat="1" ht="24" customHeight="1">
      <c r="B247" s="132" t="s">
        <v>394</v>
      </c>
      <c r="H247" s="129" t="s">
        <v>395</v>
      </c>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1"/>
      <c r="AM247" s="131"/>
      <c r="AN247" s="131"/>
      <c r="AO247" s="131"/>
      <c r="AP247" s="131"/>
      <c r="AQ247" s="131"/>
      <c r="AR247" s="131"/>
      <c r="AS247" s="131"/>
    </row>
    <row r="248" spans="2:45" s="129" customFormat="1" ht="24" customHeight="1">
      <c r="B248" s="132" t="s">
        <v>396</v>
      </c>
      <c r="H248" s="129" t="s">
        <v>397</v>
      </c>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1"/>
      <c r="AM248" s="131"/>
      <c r="AN248" s="131"/>
      <c r="AO248" s="131"/>
      <c r="AP248" s="131"/>
      <c r="AQ248" s="131"/>
      <c r="AR248" s="131"/>
      <c r="AS248" s="131"/>
    </row>
    <row r="249" spans="2:45" s="129" customFormat="1" ht="24" customHeight="1">
      <c r="B249" s="132" t="s">
        <v>398</v>
      </c>
      <c r="H249" s="129" t="s">
        <v>399</v>
      </c>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1"/>
      <c r="AM249" s="131"/>
      <c r="AN249" s="131"/>
      <c r="AO249" s="131"/>
      <c r="AP249" s="131"/>
      <c r="AQ249" s="131"/>
      <c r="AR249" s="131"/>
      <c r="AS249" s="131"/>
    </row>
    <row r="250" spans="2:45" s="129" customFormat="1" ht="24" customHeight="1">
      <c r="B250" s="132" t="s">
        <v>400</v>
      </c>
      <c r="H250" s="129" t="s">
        <v>401</v>
      </c>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1"/>
      <c r="AM250" s="131"/>
      <c r="AN250" s="131"/>
      <c r="AO250" s="131"/>
      <c r="AP250" s="131"/>
      <c r="AQ250" s="131"/>
      <c r="AR250" s="131"/>
      <c r="AS250" s="131"/>
    </row>
    <row r="251" spans="2:45" s="129" customFormat="1" ht="24" customHeight="1">
      <c r="B251" s="132" t="s">
        <v>402</v>
      </c>
      <c r="H251" s="129" t="s">
        <v>403</v>
      </c>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1"/>
      <c r="AM251" s="131"/>
      <c r="AN251" s="131"/>
      <c r="AO251" s="131"/>
      <c r="AP251" s="131"/>
      <c r="AQ251" s="131"/>
      <c r="AR251" s="131"/>
      <c r="AS251" s="131"/>
    </row>
    <row r="252" spans="2:45" s="129" customFormat="1" ht="24" customHeight="1">
      <c r="B252" s="132" t="s">
        <v>404</v>
      </c>
      <c r="H252" s="129" t="s">
        <v>403</v>
      </c>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1"/>
      <c r="AM252" s="131"/>
      <c r="AN252" s="131"/>
      <c r="AO252" s="131"/>
      <c r="AP252" s="131"/>
      <c r="AQ252" s="131"/>
      <c r="AR252" s="131"/>
      <c r="AS252" s="131"/>
    </row>
    <row r="253" spans="2:45" s="129" customFormat="1" ht="24" customHeight="1">
      <c r="B253" s="132" t="s">
        <v>405</v>
      </c>
      <c r="H253" s="129" t="s">
        <v>403</v>
      </c>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1"/>
      <c r="AM253" s="131"/>
      <c r="AN253" s="131"/>
      <c r="AO253" s="131"/>
      <c r="AP253" s="131"/>
      <c r="AQ253" s="131"/>
      <c r="AR253" s="131"/>
      <c r="AS253" s="131"/>
    </row>
    <row r="254" spans="2:45" s="129" customFormat="1" ht="24" customHeight="1">
      <c r="B254" s="132" t="s">
        <v>406</v>
      </c>
      <c r="H254" s="129" t="s">
        <v>407</v>
      </c>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0"/>
      <c r="AL254" s="131"/>
      <c r="AM254" s="131"/>
      <c r="AN254" s="131"/>
      <c r="AO254" s="131"/>
      <c r="AP254" s="131"/>
      <c r="AQ254" s="131"/>
      <c r="AR254" s="131"/>
      <c r="AS254" s="131"/>
    </row>
    <row r="255" spans="2:45" s="129" customFormat="1" ht="24" customHeight="1">
      <c r="B255" s="132" t="s">
        <v>408</v>
      </c>
      <c r="H255" s="129" t="s">
        <v>409</v>
      </c>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130"/>
      <c r="AL255" s="131"/>
      <c r="AM255" s="131"/>
      <c r="AN255" s="131"/>
      <c r="AO255" s="131"/>
      <c r="AP255" s="131"/>
      <c r="AQ255" s="131"/>
      <c r="AR255" s="131"/>
      <c r="AS255" s="131"/>
    </row>
    <row r="256" spans="2:45" s="129" customFormat="1" ht="24" customHeight="1">
      <c r="B256" s="132" t="s">
        <v>410</v>
      </c>
      <c r="H256" s="129" t="s">
        <v>411</v>
      </c>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0"/>
      <c r="AL256" s="131"/>
      <c r="AM256" s="131"/>
      <c r="AN256" s="131"/>
      <c r="AO256" s="131"/>
      <c r="AP256" s="131"/>
      <c r="AQ256" s="131"/>
      <c r="AR256" s="131"/>
      <c r="AS256" s="131"/>
    </row>
    <row r="257" spans="2:45" s="129" customFormat="1" ht="24" customHeight="1">
      <c r="B257" s="132" t="s">
        <v>412</v>
      </c>
      <c r="H257" s="129" t="s">
        <v>413</v>
      </c>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0"/>
      <c r="AL257" s="131"/>
      <c r="AM257" s="131"/>
      <c r="AN257" s="131"/>
      <c r="AO257" s="131"/>
      <c r="AP257" s="131"/>
      <c r="AQ257" s="131"/>
      <c r="AR257" s="131"/>
      <c r="AS257" s="131"/>
    </row>
    <row r="258" spans="2:45" s="129" customFormat="1" ht="24" customHeight="1">
      <c r="B258" s="132" t="s">
        <v>414</v>
      </c>
      <c r="H258" s="129" t="s">
        <v>415</v>
      </c>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0"/>
      <c r="AL258" s="131"/>
      <c r="AM258" s="131"/>
      <c r="AN258" s="131"/>
      <c r="AO258" s="131"/>
      <c r="AP258" s="131"/>
      <c r="AQ258" s="131"/>
      <c r="AR258" s="131"/>
      <c r="AS258" s="131"/>
    </row>
    <row r="259" spans="2:45" s="129" customFormat="1" ht="24" customHeight="1">
      <c r="B259" s="132" t="s">
        <v>416</v>
      </c>
      <c r="H259" s="129" t="s">
        <v>417</v>
      </c>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0"/>
      <c r="AL259" s="131"/>
      <c r="AM259" s="131"/>
      <c r="AN259" s="131"/>
      <c r="AO259" s="131"/>
      <c r="AP259" s="131"/>
      <c r="AQ259" s="131"/>
      <c r="AR259" s="131"/>
      <c r="AS259" s="131"/>
    </row>
    <row r="260" spans="2:45" s="129" customFormat="1" ht="24" customHeight="1">
      <c r="B260" s="132" t="s">
        <v>418</v>
      </c>
      <c r="H260" s="129" t="s">
        <v>419</v>
      </c>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0"/>
      <c r="AL260" s="131"/>
      <c r="AM260" s="131"/>
      <c r="AN260" s="131"/>
      <c r="AO260" s="131"/>
      <c r="AP260" s="131"/>
      <c r="AQ260" s="131"/>
      <c r="AR260" s="131"/>
      <c r="AS260" s="131"/>
    </row>
    <row r="261" spans="2:45" s="129" customFormat="1" ht="24" customHeight="1">
      <c r="B261" s="132" t="s">
        <v>420</v>
      </c>
      <c r="H261" s="129" t="s">
        <v>421</v>
      </c>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K261" s="130"/>
      <c r="AL261" s="131"/>
      <c r="AM261" s="131"/>
      <c r="AN261" s="131"/>
      <c r="AO261" s="131"/>
      <c r="AP261" s="131"/>
      <c r="AQ261" s="131"/>
      <c r="AR261" s="131"/>
      <c r="AS261" s="131"/>
    </row>
    <row r="262" spans="2:45" s="129" customFormat="1" ht="24" customHeight="1">
      <c r="B262" s="132" t="s">
        <v>422</v>
      </c>
      <c r="H262" s="129" t="s">
        <v>423</v>
      </c>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0"/>
      <c r="AL262" s="131"/>
      <c r="AM262" s="131"/>
      <c r="AN262" s="131"/>
      <c r="AO262" s="131"/>
      <c r="AP262" s="131"/>
      <c r="AQ262" s="131"/>
      <c r="AR262" s="131"/>
      <c r="AS262" s="131"/>
    </row>
    <row r="263" spans="2:45" s="129" customFormat="1" ht="24" customHeight="1">
      <c r="B263" s="132" t="s">
        <v>424</v>
      </c>
      <c r="H263" s="129" t="s">
        <v>425</v>
      </c>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0"/>
      <c r="AL263" s="131"/>
      <c r="AM263" s="131"/>
      <c r="AN263" s="131"/>
      <c r="AO263" s="131"/>
      <c r="AP263" s="131"/>
      <c r="AQ263" s="131"/>
      <c r="AR263" s="131"/>
      <c r="AS263" s="131"/>
    </row>
    <row r="264" spans="2:45" s="129" customFormat="1" ht="24" customHeight="1">
      <c r="B264" s="132" t="s">
        <v>426</v>
      </c>
      <c r="H264" s="129" t="s">
        <v>427</v>
      </c>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0"/>
      <c r="AL264" s="131"/>
      <c r="AM264" s="131"/>
      <c r="AN264" s="131"/>
      <c r="AO264" s="131"/>
      <c r="AP264" s="131"/>
      <c r="AQ264" s="131"/>
      <c r="AR264" s="131"/>
      <c r="AS264" s="131"/>
    </row>
    <row r="265" spans="2:45" s="129" customFormat="1" ht="24" customHeight="1">
      <c r="B265" s="132" t="s">
        <v>428</v>
      </c>
      <c r="H265" s="129" t="s">
        <v>429</v>
      </c>
      <c r="O265" s="130"/>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0"/>
      <c r="AL265" s="131"/>
      <c r="AM265" s="131"/>
      <c r="AN265" s="131"/>
      <c r="AO265" s="131"/>
      <c r="AP265" s="131"/>
      <c r="AQ265" s="131"/>
      <c r="AR265" s="131"/>
      <c r="AS265" s="131"/>
    </row>
    <row r="266" spans="2:45" s="129" customFormat="1" ht="24" customHeight="1">
      <c r="B266" s="132" t="s">
        <v>430</v>
      </c>
      <c r="H266" s="129" t="s">
        <v>431</v>
      </c>
      <c r="O266" s="130"/>
      <c r="P266" s="130"/>
      <c r="Q266" s="130"/>
      <c r="R266" s="130"/>
      <c r="S266" s="130"/>
      <c r="T266" s="130"/>
      <c r="U266" s="130"/>
      <c r="V266" s="130"/>
      <c r="W266" s="130"/>
      <c r="X266" s="130"/>
      <c r="Y266" s="130"/>
      <c r="Z266" s="130"/>
      <c r="AA266" s="130"/>
      <c r="AB266" s="130"/>
      <c r="AC266" s="130"/>
      <c r="AD266" s="130"/>
      <c r="AE266" s="130"/>
      <c r="AF266" s="130"/>
      <c r="AG266" s="130"/>
      <c r="AH266" s="130"/>
      <c r="AI266" s="130"/>
      <c r="AJ266" s="130"/>
      <c r="AK266" s="130"/>
      <c r="AL266" s="131"/>
      <c r="AM266" s="131"/>
      <c r="AN266" s="131"/>
      <c r="AO266" s="131"/>
      <c r="AP266" s="131"/>
      <c r="AQ266" s="131"/>
      <c r="AR266" s="131"/>
      <c r="AS266" s="131"/>
    </row>
    <row r="267" spans="2:45" s="129" customFormat="1" ht="24" customHeight="1">
      <c r="B267" s="132" t="s">
        <v>432</v>
      </c>
      <c r="H267" s="129" t="s">
        <v>433</v>
      </c>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0"/>
      <c r="AL267" s="131"/>
      <c r="AM267" s="131"/>
      <c r="AN267" s="131"/>
      <c r="AO267" s="131"/>
      <c r="AP267" s="131"/>
      <c r="AQ267" s="131"/>
      <c r="AR267" s="131"/>
      <c r="AS267" s="131"/>
    </row>
    <row r="268" spans="2:45" s="129" customFormat="1" ht="24" customHeight="1">
      <c r="B268" s="132" t="s">
        <v>434</v>
      </c>
      <c r="H268" s="129" t="s">
        <v>435</v>
      </c>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0"/>
      <c r="AL268" s="131"/>
      <c r="AM268" s="131"/>
      <c r="AN268" s="131"/>
      <c r="AO268" s="131"/>
      <c r="AP268" s="131"/>
      <c r="AQ268" s="131"/>
      <c r="AR268" s="131"/>
      <c r="AS268" s="131"/>
    </row>
    <row r="269" spans="2:45" s="129" customFormat="1" ht="24" customHeight="1">
      <c r="B269" s="132" t="s">
        <v>436</v>
      </c>
      <c r="H269" s="129" t="s">
        <v>437</v>
      </c>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1"/>
      <c r="AM269" s="131"/>
      <c r="AN269" s="131"/>
      <c r="AO269" s="131"/>
      <c r="AP269" s="131"/>
      <c r="AQ269" s="131"/>
      <c r="AR269" s="131"/>
      <c r="AS269" s="131"/>
    </row>
    <row r="270" spans="2:45" s="129" customFormat="1" ht="24" customHeight="1">
      <c r="B270" s="132" t="s">
        <v>438</v>
      </c>
      <c r="H270" s="129" t="s">
        <v>439</v>
      </c>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0"/>
      <c r="AK270" s="130"/>
      <c r="AL270" s="131"/>
      <c r="AM270" s="131"/>
      <c r="AN270" s="131"/>
      <c r="AO270" s="131"/>
      <c r="AP270" s="131"/>
      <c r="AQ270" s="131"/>
      <c r="AR270" s="131"/>
      <c r="AS270" s="131"/>
    </row>
    <row r="271" spans="2:45" s="129" customFormat="1" ht="24" customHeight="1">
      <c r="B271" s="132" t="s">
        <v>440</v>
      </c>
      <c r="H271" s="129" t="s">
        <v>441</v>
      </c>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0"/>
      <c r="AL271" s="131"/>
      <c r="AM271" s="131"/>
      <c r="AN271" s="131"/>
      <c r="AO271" s="131"/>
      <c r="AP271" s="131"/>
      <c r="AQ271" s="131"/>
      <c r="AR271" s="131"/>
      <c r="AS271" s="131"/>
    </row>
    <row r="272" spans="2:45" s="129" customFormat="1" ht="24" customHeight="1">
      <c r="B272" s="132" t="s">
        <v>442</v>
      </c>
      <c r="H272" s="129" t="s">
        <v>443</v>
      </c>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0"/>
      <c r="AL272" s="131"/>
      <c r="AM272" s="131"/>
      <c r="AN272" s="131"/>
      <c r="AO272" s="131"/>
      <c r="AP272" s="131"/>
      <c r="AQ272" s="131"/>
      <c r="AR272" s="131"/>
      <c r="AS272" s="131"/>
    </row>
    <row r="273" spans="2:45" s="129" customFormat="1" ht="24" customHeight="1">
      <c r="B273" s="132" t="s">
        <v>444</v>
      </c>
      <c r="H273" s="129" t="s">
        <v>443</v>
      </c>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0"/>
      <c r="AL273" s="131"/>
      <c r="AM273" s="131"/>
      <c r="AN273" s="131"/>
      <c r="AO273" s="131"/>
      <c r="AP273" s="131"/>
      <c r="AQ273" s="131"/>
      <c r="AR273" s="131"/>
      <c r="AS273" s="131"/>
    </row>
    <row r="274" spans="2:45" s="129" customFormat="1" ht="24" customHeight="1">
      <c r="B274" s="132" t="s">
        <v>445</v>
      </c>
      <c r="H274" s="129" t="s">
        <v>446</v>
      </c>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0"/>
      <c r="AL274" s="131"/>
      <c r="AM274" s="131"/>
      <c r="AN274" s="131"/>
      <c r="AO274" s="131"/>
      <c r="AP274" s="131"/>
      <c r="AQ274" s="131"/>
      <c r="AR274" s="131"/>
      <c r="AS274" s="131"/>
    </row>
    <row r="275" spans="2:45" s="129" customFormat="1" ht="24" customHeight="1">
      <c r="B275" s="132" t="s">
        <v>447</v>
      </c>
      <c r="H275" s="129" t="s">
        <v>448</v>
      </c>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K275" s="130"/>
      <c r="AL275" s="131"/>
      <c r="AM275" s="131"/>
      <c r="AN275" s="131"/>
      <c r="AO275" s="131"/>
      <c r="AP275" s="131"/>
      <c r="AQ275" s="131"/>
      <c r="AR275" s="131"/>
      <c r="AS275" s="131"/>
    </row>
    <row r="276" spans="2:45" s="129" customFormat="1" ht="24" customHeight="1">
      <c r="B276" s="132" t="s">
        <v>449</v>
      </c>
      <c r="H276" s="129" t="s">
        <v>450</v>
      </c>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0"/>
      <c r="AL276" s="131"/>
      <c r="AM276" s="131"/>
      <c r="AN276" s="131"/>
      <c r="AO276" s="131"/>
      <c r="AP276" s="131"/>
      <c r="AQ276" s="131"/>
      <c r="AR276" s="131"/>
      <c r="AS276" s="131"/>
    </row>
    <row r="277" spans="2:45" s="129" customFormat="1" ht="24" customHeight="1">
      <c r="B277" s="132" t="s">
        <v>451</v>
      </c>
      <c r="H277" s="129" t="s">
        <v>452</v>
      </c>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0"/>
      <c r="AL277" s="131"/>
      <c r="AM277" s="131"/>
      <c r="AN277" s="131"/>
      <c r="AO277" s="131"/>
      <c r="AP277" s="131"/>
      <c r="AQ277" s="131"/>
      <c r="AR277" s="131"/>
      <c r="AS277" s="131"/>
    </row>
    <row r="278" spans="2:45" s="129" customFormat="1" ht="24" customHeight="1">
      <c r="B278" s="132" t="s">
        <v>453</v>
      </c>
      <c r="H278" s="129" t="s">
        <v>454</v>
      </c>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0"/>
      <c r="AL278" s="131"/>
      <c r="AM278" s="131"/>
      <c r="AN278" s="131"/>
      <c r="AO278" s="131"/>
      <c r="AP278" s="131"/>
      <c r="AQ278" s="131"/>
      <c r="AR278" s="131"/>
      <c r="AS278" s="131"/>
    </row>
    <row r="279" spans="2:45" s="129" customFormat="1" ht="24" customHeight="1">
      <c r="B279" s="132" t="s">
        <v>455</v>
      </c>
      <c r="H279" s="129" t="s">
        <v>456</v>
      </c>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1"/>
      <c r="AM279" s="131"/>
      <c r="AN279" s="131"/>
      <c r="AO279" s="131"/>
      <c r="AP279" s="131"/>
      <c r="AQ279" s="131"/>
      <c r="AR279" s="131"/>
      <c r="AS279" s="131"/>
    </row>
    <row r="280" spans="2:45" s="129" customFormat="1" ht="24" customHeight="1">
      <c r="B280" s="132" t="s">
        <v>457</v>
      </c>
      <c r="H280" s="129" t="s">
        <v>458</v>
      </c>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0"/>
      <c r="AL280" s="131"/>
      <c r="AM280" s="131"/>
      <c r="AN280" s="131"/>
      <c r="AO280" s="131"/>
      <c r="AP280" s="131"/>
      <c r="AQ280" s="131"/>
      <c r="AR280" s="131"/>
      <c r="AS280" s="131"/>
    </row>
    <row r="281" spans="2:45" s="129" customFormat="1" ht="24" customHeight="1">
      <c r="B281" s="132" t="s">
        <v>459</v>
      </c>
      <c r="H281" s="129" t="s">
        <v>460</v>
      </c>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K281" s="130"/>
      <c r="AL281" s="131"/>
      <c r="AM281" s="131"/>
      <c r="AN281" s="131"/>
      <c r="AO281" s="131"/>
      <c r="AP281" s="131"/>
      <c r="AQ281" s="131"/>
      <c r="AR281" s="131"/>
      <c r="AS281" s="131"/>
    </row>
    <row r="282" spans="2:45" s="129" customFormat="1" ht="24" customHeight="1">
      <c r="B282" s="132" t="s">
        <v>461</v>
      </c>
      <c r="H282" s="129" t="s">
        <v>462</v>
      </c>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K282" s="130"/>
      <c r="AL282" s="131"/>
      <c r="AM282" s="131"/>
      <c r="AN282" s="131"/>
      <c r="AO282" s="131"/>
      <c r="AP282" s="131"/>
      <c r="AQ282" s="131"/>
      <c r="AR282" s="131"/>
      <c r="AS282" s="131"/>
    </row>
    <row r="283" spans="2:45" s="129" customFormat="1" ht="24" customHeight="1">
      <c r="B283" s="132" t="s">
        <v>463</v>
      </c>
      <c r="H283" s="129" t="s">
        <v>464</v>
      </c>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0"/>
      <c r="AL283" s="131"/>
      <c r="AM283" s="131"/>
      <c r="AN283" s="131"/>
      <c r="AO283" s="131"/>
      <c r="AP283" s="131"/>
      <c r="AQ283" s="131"/>
      <c r="AR283" s="131"/>
      <c r="AS283" s="131"/>
    </row>
    <row r="284" spans="2:45" s="129" customFormat="1" ht="24" customHeight="1">
      <c r="B284" s="132" t="s">
        <v>465</v>
      </c>
      <c r="H284" s="129" t="s">
        <v>466</v>
      </c>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0"/>
      <c r="AL284" s="131"/>
      <c r="AM284" s="131"/>
      <c r="AN284" s="131"/>
      <c r="AO284" s="131"/>
      <c r="AP284" s="131"/>
      <c r="AQ284" s="131"/>
      <c r="AR284" s="131"/>
      <c r="AS284" s="131"/>
    </row>
    <row r="285" spans="2:45" s="129" customFormat="1" ht="24" customHeight="1">
      <c r="B285" s="132" t="s">
        <v>467</v>
      </c>
      <c r="H285" s="129" t="s">
        <v>468</v>
      </c>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0"/>
      <c r="AL285" s="131"/>
      <c r="AM285" s="131"/>
      <c r="AN285" s="131"/>
      <c r="AO285" s="131"/>
      <c r="AP285" s="131"/>
      <c r="AQ285" s="131"/>
      <c r="AR285" s="131"/>
      <c r="AS285" s="131"/>
    </row>
    <row r="286" spans="2:45" s="129" customFormat="1" ht="24" customHeight="1">
      <c r="B286" s="132" t="s">
        <v>469</v>
      </c>
      <c r="H286" s="129" t="s">
        <v>470</v>
      </c>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0"/>
      <c r="AL286" s="131"/>
      <c r="AM286" s="131"/>
      <c r="AN286" s="131"/>
      <c r="AO286" s="131"/>
      <c r="AP286" s="131"/>
      <c r="AQ286" s="131"/>
      <c r="AR286" s="131"/>
      <c r="AS286" s="131"/>
    </row>
    <row r="287" spans="2:45" s="129" customFormat="1" ht="24" customHeight="1">
      <c r="B287" s="132" t="s">
        <v>471</v>
      </c>
      <c r="H287" s="129" t="s">
        <v>472</v>
      </c>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0"/>
      <c r="AL287" s="131"/>
      <c r="AM287" s="131"/>
      <c r="AN287" s="131"/>
      <c r="AO287" s="131"/>
      <c r="AP287" s="131"/>
      <c r="AQ287" s="131"/>
      <c r="AR287" s="131"/>
      <c r="AS287" s="131"/>
    </row>
    <row r="288" spans="2:45" s="129" customFormat="1" ht="24" customHeight="1">
      <c r="B288" s="132" t="s">
        <v>473</v>
      </c>
      <c r="H288" s="129" t="s">
        <v>474</v>
      </c>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0"/>
      <c r="AL288" s="131"/>
      <c r="AM288" s="131"/>
      <c r="AN288" s="131"/>
      <c r="AO288" s="131"/>
      <c r="AP288" s="131"/>
      <c r="AQ288" s="131"/>
      <c r="AR288" s="131"/>
      <c r="AS288" s="131"/>
    </row>
    <row r="289" spans="2:45" s="129" customFormat="1" ht="24" customHeight="1">
      <c r="B289" s="132" t="s">
        <v>475</v>
      </c>
      <c r="H289" s="129" t="s">
        <v>476</v>
      </c>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0"/>
      <c r="AL289" s="131"/>
      <c r="AM289" s="131"/>
      <c r="AN289" s="131"/>
      <c r="AO289" s="131"/>
      <c r="AP289" s="131"/>
      <c r="AQ289" s="131"/>
      <c r="AR289" s="131"/>
      <c r="AS289" s="131"/>
    </row>
    <row r="290" spans="2:45" s="129" customFormat="1" ht="24" customHeight="1">
      <c r="B290" s="133" t="s">
        <v>477</v>
      </c>
      <c r="H290" s="129" t="s">
        <v>478</v>
      </c>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1"/>
      <c r="AM290" s="131"/>
      <c r="AN290" s="131"/>
      <c r="AO290" s="131"/>
      <c r="AP290" s="131"/>
      <c r="AQ290" s="131"/>
      <c r="AR290" s="131"/>
      <c r="AS290" s="131"/>
    </row>
    <row r="291" spans="2:45" s="129" customFormat="1" ht="24" customHeight="1">
      <c r="B291" s="132" t="s">
        <v>479</v>
      </c>
      <c r="H291" s="129" t="s">
        <v>480</v>
      </c>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K291" s="130"/>
      <c r="AL291" s="131"/>
      <c r="AM291" s="131"/>
      <c r="AN291" s="131"/>
      <c r="AO291" s="131"/>
      <c r="AP291" s="131"/>
      <c r="AQ291" s="131"/>
      <c r="AR291" s="131"/>
      <c r="AS291" s="131"/>
    </row>
    <row r="292" spans="2:45" s="129" customFormat="1" ht="24" customHeight="1">
      <c r="B292" s="132" t="s">
        <v>481</v>
      </c>
      <c r="H292" s="129" t="s">
        <v>482</v>
      </c>
      <c r="O292" s="130"/>
      <c r="P292" s="130"/>
      <c r="Q292" s="130"/>
      <c r="R292" s="130"/>
      <c r="S292" s="130"/>
      <c r="T292" s="130"/>
      <c r="U292" s="130"/>
      <c r="V292" s="130"/>
      <c r="W292" s="130"/>
      <c r="X292" s="130"/>
      <c r="Y292" s="130"/>
      <c r="Z292" s="130"/>
      <c r="AA292" s="130"/>
      <c r="AB292" s="130"/>
      <c r="AC292" s="130"/>
      <c r="AD292" s="130"/>
      <c r="AE292" s="130"/>
      <c r="AF292" s="130"/>
      <c r="AG292" s="130"/>
      <c r="AH292" s="130"/>
      <c r="AI292" s="130"/>
      <c r="AJ292" s="130"/>
      <c r="AK292" s="130"/>
      <c r="AL292" s="131"/>
      <c r="AM292" s="131"/>
      <c r="AN292" s="131"/>
      <c r="AO292" s="131"/>
      <c r="AP292" s="131"/>
      <c r="AQ292" s="131"/>
      <c r="AR292" s="131"/>
      <c r="AS292" s="131"/>
    </row>
    <row r="293" spans="2:45" s="129" customFormat="1" ht="24" customHeight="1">
      <c r="B293" s="132" t="s">
        <v>483</v>
      </c>
      <c r="H293" s="129" t="s">
        <v>484</v>
      </c>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0"/>
      <c r="AL293" s="131"/>
      <c r="AM293" s="131"/>
      <c r="AN293" s="131"/>
      <c r="AO293" s="131"/>
      <c r="AP293" s="131"/>
      <c r="AQ293" s="131"/>
      <c r="AR293" s="131"/>
      <c r="AS293" s="131"/>
    </row>
    <row r="294" spans="2:45" s="129" customFormat="1" ht="24" customHeight="1">
      <c r="B294" s="132" t="s">
        <v>485</v>
      </c>
      <c r="H294" s="129" t="s">
        <v>486</v>
      </c>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0"/>
      <c r="AL294" s="131"/>
      <c r="AM294" s="131"/>
      <c r="AN294" s="131"/>
      <c r="AO294" s="131"/>
      <c r="AP294" s="131"/>
      <c r="AQ294" s="131"/>
      <c r="AR294" s="131"/>
      <c r="AS294" s="131"/>
    </row>
    <row r="295" spans="2:45" s="129" customFormat="1" ht="24" customHeight="1">
      <c r="B295" s="132" t="s">
        <v>487</v>
      </c>
      <c r="H295" s="129" t="s">
        <v>488</v>
      </c>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0"/>
      <c r="AL295" s="131"/>
      <c r="AM295" s="131"/>
      <c r="AN295" s="131"/>
      <c r="AO295" s="131"/>
      <c r="AP295" s="131"/>
      <c r="AQ295" s="131"/>
      <c r="AR295" s="131"/>
      <c r="AS295" s="131"/>
    </row>
    <row r="296" spans="2:45" s="129" customFormat="1" ht="24" customHeight="1">
      <c r="B296" s="132" t="s">
        <v>489</v>
      </c>
      <c r="H296" s="129" t="s">
        <v>490</v>
      </c>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0"/>
      <c r="AL296" s="131"/>
      <c r="AM296" s="131"/>
      <c r="AN296" s="131"/>
      <c r="AO296" s="131"/>
      <c r="AP296" s="131"/>
      <c r="AQ296" s="131"/>
      <c r="AR296" s="131"/>
      <c r="AS296" s="131"/>
    </row>
    <row r="297" spans="2:45" s="129" customFormat="1" ht="24" customHeight="1">
      <c r="B297" s="132" t="s">
        <v>491</v>
      </c>
      <c r="H297" s="129" t="s">
        <v>492</v>
      </c>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0"/>
      <c r="AL297" s="131"/>
      <c r="AM297" s="131"/>
      <c r="AN297" s="131"/>
      <c r="AO297" s="131"/>
      <c r="AP297" s="131"/>
      <c r="AQ297" s="131"/>
      <c r="AR297" s="131"/>
      <c r="AS297" s="131"/>
    </row>
    <row r="298" spans="2:45" s="129" customFormat="1" ht="24" customHeight="1">
      <c r="B298" s="132" t="s">
        <v>493</v>
      </c>
      <c r="H298" s="129" t="s">
        <v>494</v>
      </c>
      <c r="O298" s="130"/>
      <c r="P298" s="130"/>
      <c r="Q298" s="130"/>
      <c r="R298" s="130"/>
      <c r="S298" s="130"/>
      <c r="T298" s="130"/>
      <c r="U298" s="130"/>
      <c r="V298" s="130"/>
      <c r="W298" s="130"/>
      <c r="X298" s="130"/>
      <c r="Y298" s="130"/>
      <c r="Z298" s="130"/>
      <c r="AA298" s="130"/>
      <c r="AB298" s="130"/>
      <c r="AC298" s="130"/>
      <c r="AD298" s="130"/>
      <c r="AE298" s="130"/>
      <c r="AF298" s="130"/>
      <c r="AG298" s="130"/>
      <c r="AH298" s="130"/>
      <c r="AI298" s="130"/>
      <c r="AJ298" s="130"/>
      <c r="AK298" s="130"/>
      <c r="AL298" s="131"/>
      <c r="AM298" s="131"/>
      <c r="AN298" s="131"/>
      <c r="AO298" s="131"/>
      <c r="AP298" s="131"/>
      <c r="AQ298" s="131"/>
      <c r="AR298" s="131"/>
      <c r="AS298" s="131"/>
    </row>
    <row r="299" spans="2:45" s="129" customFormat="1" ht="24" customHeight="1">
      <c r="B299" s="132" t="s">
        <v>495</v>
      </c>
      <c r="H299" s="129" t="s">
        <v>496</v>
      </c>
      <c r="O299" s="130"/>
      <c r="P299" s="130"/>
      <c r="Q299" s="130"/>
      <c r="R299" s="130"/>
      <c r="S299" s="130"/>
      <c r="T299" s="130"/>
      <c r="U299" s="130"/>
      <c r="V299" s="130"/>
      <c r="W299" s="130"/>
      <c r="X299" s="130"/>
      <c r="Y299" s="130"/>
      <c r="Z299" s="130"/>
      <c r="AA299" s="130"/>
      <c r="AB299" s="130"/>
      <c r="AC299" s="130"/>
      <c r="AD299" s="130"/>
      <c r="AE299" s="130"/>
      <c r="AF299" s="130"/>
      <c r="AG299" s="130"/>
      <c r="AH299" s="130"/>
      <c r="AI299" s="130"/>
      <c r="AJ299" s="130"/>
      <c r="AK299" s="130"/>
      <c r="AL299" s="131"/>
      <c r="AM299" s="131"/>
      <c r="AN299" s="131"/>
      <c r="AO299" s="131"/>
      <c r="AP299" s="131"/>
      <c r="AQ299" s="131"/>
      <c r="AR299" s="131"/>
      <c r="AS299" s="131"/>
    </row>
    <row r="300" spans="2:45" s="129" customFormat="1" ht="24" customHeight="1">
      <c r="B300" s="132" t="s">
        <v>497</v>
      </c>
      <c r="H300" s="129" t="s">
        <v>498</v>
      </c>
      <c r="O300" s="130"/>
      <c r="P300" s="130"/>
      <c r="Q300" s="130"/>
      <c r="R300" s="130"/>
      <c r="S300" s="130"/>
      <c r="T300" s="130"/>
      <c r="U300" s="130"/>
      <c r="V300" s="130"/>
      <c r="W300" s="130"/>
      <c r="X300" s="130"/>
      <c r="Y300" s="130"/>
      <c r="Z300" s="130"/>
      <c r="AA300" s="130"/>
      <c r="AB300" s="130"/>
      <c r="AC300" s="130"/>
      <c r="AD300" s="130"/>
      <c r="AE300" s="130"/>
      <c r="AF300" s="130"/>
      <c r="AG300" s="130"/>
      <c r="AH300" s="130"/>
      <c r="AI300" s="130"/>
      <c r="AJ300" s="130"/>
      <c r="AK300" s="130"/>
      <c r="AL300" s="131"/>
      <c r="AM300" s="131"/>
      <c r="AN300" s="131"/>
      <c r="AO300" s="131"/>
      <c r="AP300" s="131"/>
      <c r="AQ300" s="131"/>
      <c r="AR300" s="131"/>
      <c r="AS300" s="131"/>
    </row>
    <row r="301" spans="2:45" s="129" customFormat="1" ht="24" customHeight="1">
      <c r="B301" s="132" t="s">
        <v>499</v>
      </c>
      <c r="H301" s="129" t="s">
        <v>500</v>
      </c>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0"/>
      <c r="AL301" s="131"/>
      <c r="AM301" s="131"/>
      <c r="AN301" s="131"/>
      <c r="AO301" s="131"/>
      <c r="AP301" s="131"/>
      <c r="AQ301" s="131"/>
      <c r="AR301" s="131"/>
      <c r="AS301" s="131"/>
    </row>
    <row r="302" spans="2:45" s="129" customFormat="1" ht="24" customHeight="1">
      <c r="B302" s="132" t="s">
        <v>501</v>
      </c>
      <c r="H302" s="129" t="s">
        <v>502</v>
      </c>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0"/>
      <c r="AL302" s="131"/>
      <c r="AM302" s="131"/>
      <c r="AN302" s="131"/>
      <c r="AO302" s="131"/>
      <c r="AP302" s="131"/>
      <c r="AQ302" s="131"/>
      <c r="AR302" s="131"/>
      <c r="AS302" s="131"/>
    </row>
    <row r="303" spans="2:45" s="129" customFormat="1" ht="24" customHeight="1">
      <c r="B303" s="132" t="s">
        <v>503</v>
      </c>
      <c r="H303" s="129" t="s">
        <v>504</v>
      </c>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0"/>
      <c r="AL303" s="131"/>
      <c r="AM303" s="131"/>
      <c r="AN303" s="131"/>
      <c r="AO303" s="131"/>
      <c r="AP303" s="131"/>
      <c r="AQ303" s="131"/>
      <c r="AR303" s="131"/>
      <c r="AS303" s="131"/>
    </row>
    <row r="304" spans="2:45" s="129" customFormat="1" ht="24" customHeight="1">
      <c r="B304" s="132" t="s">
        <v>505</v>
      </c>
      <c r="H304" s="129" t="s">
        <v>506</v>
      </c>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0"/>
      <c r="AL304" s="131"/>
      <c r="AM304" s="131"/>
      <c r="AN304" s="131"/>
      <c r="AO304" s="131"/>
      <c r="AP304" s="131"/>
      <c r="AQ304" s="131"/>
      <c r="AR304" s="131"/>
      <c r="AS304" s="131"/>
    </row>
    <row r="305" spans="2:45" s="129" customFormat="1" ht="24" customHeight="1">
      <c r="B305" s="133" t="s">
        <v>507</v>
      </c>
      <c r="H305" s="129" t="s">
        <v>508</v>
      </c>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0"/>
      <c r="AL305" s="131"/>
      <c r="AM305" s="131"/>
      <c r="AN305" s="131"/>
      <c r="AO305" s="131"/>
      <c r="AP305" s="131"/>
      <c r="AQ305" s="131"/>
      <c r="AR305" s="131"/>
      <c r="AS305" s="131"/>
    </row>
    <row r="306" spans="2:45" s="129" customFormat="1" ht="24" customHeight="1">
      <c r="B306" s="132" t="s">
        <v>509</v>
      </c>
      <c r="H306" s="129" t="s">
        <v>510</v>
      </c>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K306" s="130"/>
      <c r="AL306" s="131"/>
      <c r="AM306" s="131"/>
      <c r="AN306" s="131"/>
      <c r="AO306" s="131"/>
      <c r="AP306" s="131"/>
      <c r="AQ306" s="131"/>
      <c r="AR306" s="131"/>
      <c r="AS306" s="131"/>
    </row>
    <row r="307" spans="2:45" s="129" customFormat="1" ht="24" customHeight="1">
      <c r="B307" s="132" t="s">
        <v>511</v>
      </c>
      <c r="H307" s="129" t="s">
        <v>512</v>
      </c>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1"/>
      <c r="AM307" s="131"/>
      <c r="AN307" s="131"/>
      <c r="AO307" s="131"/>
      <c r="AP307" s="131"/>
      <c r="AQ307" s="131"/>
      <c r="AR307" s="131"/>
      <c r="AS307" s="131"/>
    </row>
    <row r="308" spans="2:45" s="129" customFormat="1" ht="24" customHeight="1">
      <c r="B308" s="132" t="s">
        <v>513</v>
      </c>
      <c r="H308" s="129" t="s">
        <v>514</v>
      </c>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1"/>
      <c r="AM308" s="131"/>
      <c r="AN308" s="131"/>
      <c r="AO308" s="131"/>
      <c r="AP308" s="131"/>
      <c r="AQ308" s="131"/>
      <c r="AR308" s="131"/>
      <c r="AS308" s="131"/>
    </row>
    <row r="309" spans="2:45" s="129" customFormat="1" ht="24" customHeight="1">
      <c r="B309" s="132" t="s">
        <v>515</v>
      </c>
      <c r="H309" s="129" t="s">
        <v>516</v>
      </c>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K309" s="130"/>
      <c r="AL309" s="131"/>
      <c r="AM309" s="131"/>
      <c r="AN309" s="131"/>
      <c r="AO309" s="131"/>
      <c r="AP309" s="131"/>
      <c r="AQ309" s="131"/>
      <c r="AR309" s="131"/>
      <c r="AS309" s="131"/>
    </row>
    <row r="310" spans="2:45" s="129" customFormat="1" ht="24" customHeight="1">
      <c r="B310" s="132" t="s">
        <v>517</v>
      </c>
      <c r="H310" s="129" t="s">
        <v>518</v>
      </c>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0"/>
      <c r="AL310" s="131"/>
      <c r="AM310" s="131"/>
      <c r="AN310" s="131"/>
      <c r="AO310" s="131"/>
      <c r="AP310" s="131"/>
      <c r="AQ310" s="131"/>
      <c r="AR310" s="131"/>
      <c r="AS310" s="131"/>
    </row>
    <row r="311" spans="2:45" s="129" customFormat="1" ht="24" customHeight="1">
      <c r="B311" s="132" t="s">
        <v>519</v>
      </c>
      <c r="H311" s="129" t="s">
        <v>520</v>
      </c>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0"/>
      <c r="AL311" s="131"/>
      <c r="AM311" s="131"/>
      <c r="AN311" s="131"/>
      <c r="AO311" s="131"/>
      <c r="AP311" s="131"/>
      <c r="AQ311" s="131"/>
      <c r="AR311" s="131"/>
      <c r="AS311" s="131"/>
    </row>
    <row r="312" spans="2:45" s="129" customFormat="1" ht="24" customHeight="1">
      <c r="B312" s="132" t="s">
        <v>521</v>
      </c>
      <c r="H312" s="129" t="s">
        <v>522</v>
      </c>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0"/>
      <c r="AL312" s="131"/>
      <c r="AM312" s="131"/>
      <c r="AN312" s="131"/>
      <c r="AO312" s="131"/>
      <c r="AP312" s="131"/>
      <c r="AQ312" s="131"/>
      <c r="AR312" s="131"/>
      <c r="AS312" s="131"/>
    </row>
    <row r="313" spans="2:45" s="129" customFormat="1" ht="24" customHeight="1">
      <c r="B313" s="132" t="s">
        <v>523</v>
      </c>
      <c r="H313" s="129" t="s">
        <v>524</v>
      </c>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0"/>
      <c r="AL313" s="131"/>
      <c r="AM313" s="131"/>
      <c r="AN313" s="131"/>
      <c r="AO313" s="131"/>
      <c r="AP313" s="131"/>
      <c r="AQ313" s="131"/>
      <c r="AR313" s="131"/>
      <c r="AS313" s="131"/>
    </row>
    <row r="314" spans="2:45" s="129" customFormat="1" ht="24" customHeight="1">
      <c r="B314" s="132" t="s">
        <v>525</v>
      </c>
      <c r="H314" s="129" t="s">
        <v>526</v>
      </c>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K314" s="130"/>
      <c r="AL314" s="131"/>
      <c r="AM314" s="131"/>
      <c r="AN314" s="131"/>
      <c r="AO314" s="131"/>
      <c r="AP314" s="131"/>
      <c r="AQ314" s="131"/>
      <c r="AR314" s="131"/>
      <c r="AS314" s="131"/>
    </row>
    <row r="315" spans="2:45" s="129" customFormat="1" ht="24" customHeight="1">
      <c r="B315" s="132" t="s">
        <v>527</v>
      </c>
      <c r="H315" s="129" t="s">
        <v>528</v>
      </c>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0"/>
      <c r="AL315" s="131"/>
      <c r="AM315" s="131"/>
      <c r="AN315" s="131"/>
      <c r="AO315" s="131"/>
      <c r="AP315" s="131"/>
      <c r="AQ315" s="131"/>
      <c r="AR315" s="131"/>
      <c r="AS315" s="131"/>
    </row>
    <row r="316" spans="2:45" s="129" customFormat="1" ht="24" customHeight="1">
      <c r="B316" s="132" t="s">
        <v>529</v>
      </c>
      <c r="H316" s="129" t="s">
        <v>530</v>
      </c>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0"/>
      <c r="AL316" s="131"/>
      <c r="AM316" s="131"/>
      <c r="AN316" s="131"/>
      <c r="AO316" s="131"/>
      <c r="AP316" s="131"/>
      <c r="AQ316" s="131"/>
      <c r="AR316" s="131"/>
      <c r="AS316" s="131"/>
    </row>
    <row r="317" spans="2:45" s="129" customFormat="1" ht="24" customHeight="1">
      <c r="B317" s="132" t="s">
        <v>531</v>
      </c>
      <c r="H317" s="129" t="s">
        <v>532</v>
      </c>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0"/>
      <c r="AL317" s="131"/>
      <c r="AM317" s="131"/>
      <c r="AN317" s="131"/>
      <c r="AO317" s="131"/>
      <c r="AP317" s="131"/>
      <c r="AQ317" s="131"/>
      <c r="AR317" s="131"/>
      <c r="AS317" s="131"/>
    </row>
    <row r="318" spans="2:45" s="129" customFormat="1" ht="24" customHeight="1">
      <c r="B318" s="132" t="s">
        <v>179</v>
      </c>
      <c r="H318" s="129" t="s">
        <v>533</v>
      </c>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K318" s="130"/>
      <c r="AL318" s="131"/>
      <c r="AM318" s="131"/>
      <c r="AN318" s="131"/>
      <c r="AO318" s="131"/>
      <c r="AP318" s="131"/>
      <c r="AQ318" s="131"/>
      <c r="AR318" s="131"/>
      <c r="AS318" s="131"/>
    </row>
    <row r="319" spans="2:45" s="129" customFormat="1" ht="24" customHeight="1">
      <c r="H319" s="129" t="s">
        <v>534</v>
      </c>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0"/>
      <c r="AL319" s="131"/>
      <c r="AM319" s="131"/>
      <c r="AN319" s="131"/>
      <c r="AO319" s="131"/>
      <c r="AP319" s="131"/>
      <c r="AQ319" s="131"/>
      <c r="AR319" s="131"/>
      <c r="AS319" s="131"/>
    </row>
    <row r="320" spans="2:45" s="129" customFormat="1" ht="24" customHeight="1">
      <c r="H320" s="129" t="s">
        <v>535</v>
      </c>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0"/>
      <c r="AL320" s="131"/>
      <c r="AM320" s="131"/>
      <c r="AN320" s="131"/>
      <c r="AO320" s="131"/>
      <c r="AP320" s="131"/>
      <c r="AQ320" s="131"/>
      <c r="AR320" s="131"/>
      <c r="AS320" s="131"/>
    </row>
    <row r="321" spans="8:45" s="129" customFormat="1" ht="24" customHeight="1">
      <c r="H321" s="129" t="s">
        <v>536</v>
      </c>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0"/>
      <c r="AL321" s="131"/>
      <c r="AM321" s="131"/>
      <c r="AN321" s="131"/>
      <c r="AO321" s="131"/>
      <c r="AP321" s="131"/>
      <c r="AQ321" s="131"/>
      <c r="AR321" s="131"/>
      <c r="AS321" s="131"/>
    </row>
    <row r="322" spans="8:45" s="129" customFormat="1" ht="24" customHeight="1">
      <c r="H322" s="129" t="s">
        <v>537</v>
      </c>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K322" s="130"/>
      <c r="AL322" s="131"/>
      <c r="AM322" s="131"/>
      <c r="AN322" s="131"/>
      <c r="AO322" s="131"/>
      <c r="AP322" s="131"/>
      <c r="AQ322" s="131"/>
      <c r="AR322" s="131"/>
      <c r="AS322" s="131"/>
    </row>
    <row r="323" spans="8:45" s="129" customFormat="1" ht="24" customHeight="1">
      <c r="H323" s="129" t="s">
        <v>538</v>
      </c>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0"/>
      <c r="AL323" s="131"/>
      <c r="AM323" s="131"/>
      <c r="AN323" s="131"/>
      <c r="AO323" s="131"/>
      <c r="AP323" s="131"/>
      <c r="AQ323" s="131"/>
      <c r="AR323" s="131"/>
      <c r="AS323" s="131"/>
    </row>
    <row r="324" spans="8:45" s="129" customFormat="1" ht="24" customHeight="1">
      <c r="H324" s="129" t="s">
        <v>539</v>
      </c>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K324" s="130"/>
      <c r="AL324" s="131"/>
      <c r="AM324" s="131"/>
      <c r="AN324" s="131"/>
      <c r="AO324" s="131"/>
      <c r="AP324" s="131"/>
      <c r="AQ324" s="131"/>
      <c r="AR324" s="131"/>
      <c r="AS324" s="131"/>
    </row>
    <row r="325" spans="8:45" s="129" customFormat="1" ht="24" customHeight="1">
      <c r="H325" s="129" t="s">
        <v>540</v>
      </c>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0"/>
      <c r="AL325" s="131"/>
      <c r="AM325" s="131"/>
      <c r="AN325" s="131"/>
      <c r="AO325" s="131"/>
      <c r="AP325" s="131"/>
      <c r="AQ325" s="131"/>
      <c r="AR325" s="131"/>
      <c r="AS325" s="131"/>
    </row>
    <row r="326" spans="8:45" s="129" customFormat="1" ht="24" customHeight="1">
      <c r="H326" s="129" t="s">
        <v>541</v>
      </c>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K326" s="130"/>
      <c r="AL326" s="131"/>
      <c r="AM326" s="131"/>
      <c r="AN326" s="131"/>
      <c r="AO326" s="131"/>
      <c r="AP326" s="131"/>
      <c r="AQ326" s="131"/>
      <c r="AR326" s="131"/>
      <c r="AS326" s="131"/>
    </row>
    <row r="327" spans="8:45" s="129" customFormat="1" ht="24" customHeight="1">
      <c r="H327" s="129" t="s">
        <v>542</v>
      </c>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0"/>
      <c r="AL327" s="131"/>
      <c r="AM327" s="131"/>
      <c r="AN327" s="131"/>
      <c r="AO327" s="131"/>
      <c r="AP327" s="131"/>
      <c r="AQ327" s="131"/>
      <c r="AR327" s="131"/>
      <c r="AS327" s="131"/>
    </row>
    <row r="328" spans="8:45" s="129" customFormat="1" ht="24" customHeight="1">
      <c r="H328" s="129" t="s">
        <v>543</v>
      </c>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0"/>
      <c r="AL328" s="131"/>
      <c r="AM328" s="131"/>
      <c r="AN328" s="131"/>
      <c r="AO328" s="131"/>
      <c r="AP328" s="131"/>
      <c r="AQ328" s="131"/>
      <c r="AR328" s="131"/>
      <c r="AS328" s="131"/>
    </row>
    <row r="329" spans="8:45" s="129" customFormat="1" ht="24" customHeight="1">
      <c r="H329" s="129" t="s">
        <v>544</v>
      </c>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0"/>
      <c r="AL329" s="131"/>
      <c r="AM329" s="131"/>
      <c r="AN329" s="131"/>
      <c r="AO329" s="131"/>
      <c r="AP329" s="131"/>
      <c r="AQ329" s="131"/>
      <c r="AR329" s="131"/>
      <c r="AS329" s="131"/>
    </row>
    <row r="330" spans="8:45" s="129" customFormat="1" ht="24" customHeight="1">
      <c r="H330" s="129" t="s">
        <v>545</v>
      </c>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0"/>
      <c r="AL330" s="131"/>
      <c r="AM330" s="131"/>
      <c r="AN330" s="131"/>
      <c r="AO330" s="131"/>
      <c r="AP330" s="131"/>
      <c r="AQ330" s="131"/>
      <c r="AR330" s="131"/>
      <c r="AS330" s="131"/>
    </row>
    <row r="331" spans="8:45" s="129" customFormat="1" ht="24" customHeight="1">
      <c r="H331" s="129" t="s">
        <v>546</v>
      </c>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K331" s="130"/>
      <c r="AL331" s="131"/>
      <c r="AM331" s="131"/>
      <c r="AN331" s="131"/>
      <c r="AO331" s="131"/>
      <c r="AP331" s="131"/>
      <c r="AQ331" s="131"/>
      <c r="AR331" s="131"/>
      <c r="AS331" s="131"/>
    </row>
    <row r="332" spans="8:45" s="129" customFormat="1" ht="24" customHeight="1">
      <c r="H332" s="129" t="s">
        <v>547</v>
      </c>
      <c r="O332" s="130"/>
      <c r="P332" s="130"/>
      <c r="Q332" s="130"/>
      <c r="R332" s="130"/>
      <c r="S332" s="130"/>
      <c r="T332" s="130"/>
      <c r="U332" s="130"/>
      <c r="V332" s="130"/>
      <c r="W332" s="130"/>
      <c r="X332" s="130"/>
      <c r="Y332" s="130"/>
      <c r="Z332" s="130"/>
      <c r="AA332" s="130"/>
      <c r="AB332" s="130"/>
      <c r="AC332" s="130"/>
      <c r="AD332" s="130"/>
      <c r="AE332" s="130"/>
      <c r="AF332" s="130"/>
      <c r="AG332" s="130"/>
      <c r="AH332" s="130"/>
      <c r="AI332" s="130"/>
      <c r="AJ332" s="130"/>
      <c r="AK332" s="130"/>
      <c r="AL332" s="131"/>
      <c r="AM332" s="131"/>
      <c r="AN332" s="131"/>
      <c r="AO332" s="131"/>
      <c r="AP332" s="131"/>
      <c r="AQ332" s="131"/>
      <c r="AR332" s="131"/>
      <c r="AS332" s="131"/>
    </row>
    <row r="333" spans="8:45" s="129" customFormat="1" ht="24" customHeight="1">
      <c r="H333" s="129" t="s">
        <v>548</v>
      </c>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K333" s="130"/>
      <c r="AL333" s="131"/>
      <c r="AM333" s="131"/>
      <c r="AN333" s="131"/>
      <c r="AO333" s="131"/>
      <c r="AP333" s="131"/>
      <c r="AQ333" s="131"/>
      <c r="AR333" s="131"/>
      <c r="AS333" s="131"/>
    </row>
    <row r="334" spans="8:45" s="129" customFormat="1" ht="24" customHeight="1">
      <c r="H334" s="129" t="s">
        <v>549</v>
      </c>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0"/>
      <c r="AL334" s="131"/>
      <c r="AM334" s="131"/>
      <c r="AN334" s="131"/>
      <c r="AO334" s="131"/>
      <c r="AP334" s="131"/>
      <c r="AQ334" s="131"/>
      <c r="AR334" s="131"/>
      <c r="AS334" s="131"/>
    </row>
    <row r="335" spans="8:45" s="129" customFormat="1" ht="24" customHeight="1">
      <c r="H335" s="129" t="s">
        <v>550</v>
      </c>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0"/>
      <c r="AL335" s="131"/>
      <c r="AM335" s="131"/>
      <c r="AN335" s="131"/>
      <c r="AO335" s="131"/>
      <c r="AP335" s="131"/>
      <c r="AQ335" s="131"/>
      <c r="AR335" s="131"/>
      <c r="AS335" s="131"/>
    </row>
    <row r="336" spans="8:45" s="129" customFormat="1" ht="24" customHeight="1">
      <c r="H336" s="129" t="s">
        <v>551</v>
      </c>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0"/>
      <c r="AL336" s="131"/>
      <c r="AM336" s="131"/>
      <c r="AN336" s="131"/>
      <c r="AO336" s="131"/>
      <c r="AP336" s="131"/>
      <c r="AQ336" s="131"/>
      <c r="AR336" s="131"/>
      <c r="AS336" s="131"/>
    </row>
    <row r="337" spans="8:45" s="129" customFormat="1" ht="24" customHeight="1">
      <c r="H337" s="129" t="s">
        <v>552</v>
      </c>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0"/>
      <c r="AL337" s="131"/>
      <c r="AM337" s="131"/>
      <c r="AN337" s="131"/>
      <c r="AO337" s="131"/>
      <c r="AP337" s="131"/>
      <c r="AQ337" s="131"/>
      <c r="AR337" s="131"/>
      <c r="AS337" s="131"/>
    </row>
    <row r="338" spans="8:45" s="129" customFormat="1" ht="24" customHeight="1">
      <c r="H338" s="129" t="s">
        <v>553</v>
      </c>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0"/>
      <c r="AL338" s="131"/>
      <c r="AM338" s="131"/>
      <c r="AN338" s="131"/>
      <c r="AO338" s="131"/>
      <c r="AP338" s="131"/>
      <c r="AQ338" s="131"/>
      <c r="AR338" s="131"/>
      <c r="AS338" s="131"/>
    </row>
    <row r="339" spans="8:45" s="129" customFormat="1" ht="24" customHeight="1">
      <c r="H339" s="129" t="s">
        <v>554</v>
      </c>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K339" s="130"/>
      <c r="AL339" s="131"/>
      <c r="AM339" s="131"/>
      <c r="AN339" s="131"/>
      <c r="AO339" s="131"/>
      <c r="AP339" s="131"/>
      <c r="AQ339" s="131"/>
      <c r="AR339" s="131"/>
      <c r="AS339" s="131"/>
    </row>
    <row r="340" spans="8:45" s="129" customFormat="1" ht="24" customHeight="1">
      <c r="H340" s="129" t="s">
        <v>555</v>
      </c>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0"/>
      <c r="AL340" s="131"/>
      <c r="AM340" s="131"/>
      <c r="AN340" s="131"/>
      <c r="AO340" s="131"/>
      <c r="AP340" s="131"/>
      <c r="AQ340" s="131"/>
      <c r="AR340" s="131"/>
      <c r="AS340" s="131"/>
    </row>
    <row r="341" spans="8:45" s="129" customFormat="1" ht="24" customHeight="1">
      <c r="H341" s="129" t="s">
        <v>556</v>
      </c>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K341" s="130"/>
      <c r="AL341" s="131"/>
      <c r="AM341" s="131"/>
      <c r="AN341" s="131"/>
      <c r="AO341" s="131"/>
      <c r="AP341" s="131"/>
      <c r="AQ341" s="131"/>
      <c r="AR341" s="131"/>
      <c r="AS341" s="131"/>
    </row>
    <row r="342" spans="8:45" s="129" customFormat="1" ht="24" customHeight="1">
      <c r="H342" s="129" t="s">
        <v>557</v>
      </c>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0"/>
      <c r="AL342" s="131"/>
      <c r="AM342" s="131"/>
      <c r="AN342" s="131"/>
      <c r="AO342" s="131"/>
      <c r="AP342" s="131"/>
      <c r="AQ342" s="131"/>
      <c r="AR342" s="131"/>
      <c r="AS342" s="131"/>
    </row>
    <row r="343" spans="8:45" s="129" customFormat="1" ht="24" customHeight="1">
      <c r="H343" s="129" t="s">
        <v>558</v>
      </c>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K343" s="130"/>
      <c r="AL343" s="131"/>
      <c r="AM343" s="131"/>
      <c r="AN343" s="131"/>
      <c r="AO343" s="131"/>
      <c r="AP343" s="131"/>
      <c r="AQ343" s="131"/>
      <c r="AR343" s="131"/>
      <c r="AS343" s="131"/>
    </row>
    <row r="344" spans="8:45" s="129" customFormat="1" ht="24" customHeight="1">
      <c r="H344" s="129" t="s">
        <v>559</v>
      </c>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130"/>
      <c r="AL344" s="131"/>
      <c r="AM344" s="131"/>
      <c r="AN344" s="131"/>
      <c r="AO344" s="131"/>
      <c r="AP344" s="131"/>
      <c r="AQ344" s="131"/>
      <c r="AR344" s="131"/>
      <c r="AS344" s="131"/>
    </row>
    <row r="345" spans="8:45" s="129" customFormat="1" ht="24" customHeight="1">
      <c r="H345" s="129" t="s">
        <v>560</v>
      </c>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0"/>
      <c r="AL345" s="131"/>
      <c r="AM345" s="131"/>
      <c r="AN345" s="131"/>
      <c r="AO345" s="131"/>
      <c r="AP345" s="131"/>
      <c r="AQ345" s="131"/>
      <c r="AR345" s="131"/>
      <c r="AS345" s="131"/>
    </row>
    <row r="346" spans="8:45" s="129" customFormat="1" ht="24" customHeight="1">
      <c r="H346" s="129" t="s">
        <v>561</v>
      </c>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K346" s="130"/>
      <c r="AL346" s="131"/>
      <c r="AM346" s="131"/>
      <c r="AN346" s="131"/>
      <c r="AO346" s="131"/>
      <c r="AP346" s="131"/>
      <c r="AQ346" s="131"/>
      <c r="AR346" s="131"/>
      <c r="AS346" s="131"/>
    </row>
    <row r="347" spans="8:45" s="129" customFormat="1" ht="24" customHeight="1">
      <c r="H347" s="129" t="s">
        <v>562</v>
      </c>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0"/>
      <c r="AL347" s="131"/>
      <c r="AM347" s="131"/>
      <c r="AN347" s="131"/>
      <c r="AO347" s="131"/>
      <c r="AP347" s="131"/>
      <c r="AQ347" s="131"/>
      <c r="AR347" s="131"/>
      <c r="AS347" s="131"/>
    </row>
    <row r="348" spans="8:45" s="129" customFormat="1" ht="24" customHeight="1">
      <c r="H348" s="129" t="s">
        <v>563</v>
      </c>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0"/>
      <c r="AL348" s="131"/>
      <c r="AM348" s="131"/>
      <c r="AN348" s="131"/>
      <c r="AO348" s="131"/>
      <c r="AP348" s="131"/>
      <c r="AQ348" s="131"/>
      <c r="AR348" s="131"/>
      <c r="AS348" s="131"/>
    </row>
    <row r="349" spans="8:45" s="129" customFormat="1" ht="24" customHeight="1">
      <c r="H349" s="129" t="s">
        <v>564</v>
      </c>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0"/>
      <c r="AL349" s="131"/>
      <c r="AM349" s="131"/>
      <c r="AN349" s="131"/>
      <c r="AO349" s="131"/>
      <c r="AP349" s="131"/>
      <c r="AQ349" s="131"/>
      <c r="AR349" s="131"/>
      <c r="AS349" s="131"/>
    </row>
    <row r="350" spans="8:45" s="129" customFormat="1" ht="24" customHeight="1">
      <c r="H350" s="129" t="s">
        <v>565</v>
      </c>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1"/>
      <c r="AM350" s="131"/>
      <c r="AN350" s="131"/>
      <c r="AO350" s="131"/>
      <c r="AP350" s="131"/>
      <c r="AQ350" s="131"/>
      <c r="AR350" s="131"/>
      <c r="AS350" s="131"/>
    </row>
    <row r="351" spans="8:45" s="129" customFormat="1" ht="24" customHeight="1">
      <c r="H351" s="129" t="s">
        <v>566</v>
      </c>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0"/>
      <c r="AL351" s="131"/>
      <c r="AM351" s="131"/>
      <c r="AN351" s="131"/>
      <c r="AO351" s="131"/>
      <c r="AP351" s="131"/>
      <c r="AQ351" s="131"/>
      <c r="AR351" s="131"/>
      <c r="AS351" s="131"/>
    </row>
    <row r="352" spans="8:45" s="129" customFormat="1" ht="24" customHeight="1">
      <c r="H352" s="129" t="s">
        <v>567</v>
      </c>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0"/>
      <c r="AL352" s="131"/>
      <c r="AM352" s="131"/>
      <c r="AN352" s="131"/>
      <c r="AO352" s="131"/>
      <c r="AP352" s="131"/>
      <c r="AQ352" s="131"/>
      <c r="AR352" s="131"/>
      <c r="AS352" s="131"/>
    </row>
    <row r="353" spans="8:45" s="129" customFormat="1" ht="24" customHeight="1">
      <c r="H353" s="129" t="s">
        <v>568</v>
      </c>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0"/>
      <c r="AL353" s="131"/>
      <c r="AM353" s="131"/>
      <c r="AN353" s="131"/>
      <c r="AO353" s="131"/>
      <c r="AP353" s="131"/>
      <c r="AQ353" s="131"/>
      <c r="AR353" s="131"/>
      <c r="AS353" s="131"/>
    </row>
    <row r="354" spans="8:45" s="129" customFormat="1" ht="24" customHeight="1">
      <c r="H354" s="129" t="s">
        <v>569</v>
      </c>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0"/>
      <c r="AL354" s="131"/>
      <c r="AM354" s="131"/>
      <c r="AN354" s="131"/>
      <c r="AO354" s="131"/>
      <c r="AP354" s="131"/>
      <c r="AQ354" s="131"/>
      <c r="AR354" s="131"/>
      <c r="AS354" s="131"/>
    </row>
    <row r="355" spans="8:45" s="129" customFormat="1" ht="24" customHeight="1">
      <c r="H355" s="129" t="s">
        <v>570</v>
      </c>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K355" s="130"/>
      <c r="AL355" s="131"/>
      <c r="AM355" s="131"/>
      <c r="AN355" s="131"/>
      <c r="AO355" s="131"/>
      <c r="AP355" s="131"/>
      <c r="AQ355" s="131"/>
      <c r="AR355" s="131"/>
      <c r="AS355" s="131"/>
    </row>
    <row r="356" spans="8:45" s="129" customFormat="1" ht="24" customHeight="1">
      <c r="H356" s="129" t="s">
        <v>571</v>
      </c>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0"/>
      <c r="AL356" s="131"/>
      <c r="AM356" s="131"/>
      <c r="AN356" s="131"/>
      <c r="AO356" s="131"/>
      <c r="AP356" s="131"/>
      <c r="AQ356" s="131"/>
      <c r="AR356" s="131"/>
      <c r="AS356" s="131"/>
    </row>
    <row r="357" spans="8:45" s="129" customFormat="1" ht="24" customHeight="1">
      <c r="H357" s="129" t="s">
        <v>572</v>
      </c>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0"/>
      <c r="AL357" s="131"/>
      <c r="AM357" s="131"/>
      <c r="AN357" s="131"/>
      <c r="AO357" s="131"/>
      <c r="AP357" s="131"/>
      <c r="AQ357" s="131"/>
      <c r="AR357" s="131"/>
      <c r="AS357" s="131"/>
    </row>
    <row r="358" spans="8:45" s="129" customFormat="1" ht="24" customHeight="1">
      <c r="H358" s="129" t="s">
        <v>573</v>
      </c>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0"/>
      <c r="AL358" s="131"/>
      <c r="AM358" s="131"/>
      <c r="AN358" s="131"/>
      <c r="AO358" s="131"/>
      <c r="AP358" s="131"/>
      <c r="AQ358" s="131"/>
      <c r="AR358" s="131"/>
      <c r="AS358" s="131"/>
    </row>
    <row r="359" spans="8:45" s="129" customFormat="1" ht="24" customHeight="1">
      <c r="H359" s="129" t="s">
        <v>574</v>
      </c>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0"/>
      <c r="AL359" s="131"/>
      <c r="AM359" s="131"/>
      <c r="AN359" s="131"/>
      <c r="AO359" s="131"/>
      <c r="AP359" s="131"/>
      <c r="AQ359" s="131"/>
      <c r="AR359" s="131"/>
      <c r="AS359" s="131"/>
    </row>
    <row r="360" spans="8:45" s="129" customFormat="1" ht="24" customHeight="1">
      <c r="H360" s="129" t="s">
        <v>575</v>
      </c>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0"/>
      <c r="AL360" s="131"/>
      <c r="AM360" s="131"/>
      <c r="AN360" s="131"/>
      <c r="AO360" s="131"/>
      <c r="AP360" s="131"/>
      <c r="AQ360" s="131"/>
      <c r="AR360" s="131"/>
      <c r="AS360" s="131"/>
    </row>
    <row r="361" spans="8:45" s="129" customFormat="1" ht="24" customHeight="1">
      <c r="H361" s="129" t="s">
        <v>576</v>
      </c>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1"/>
      <c r="AM361" s="131"/>
      <c r="AN361" s="131"/>
      <c r="AO361" s="131"/>
      <c r="AP361" s="131"/>
      <c r="AQ361" s="131"/>
      <c r="AR361" s="131"/>
      <c r="AS361" s="131"/>
    </row>
    <row r="362" spans="8:45" s="129" customFormat="1" ht="24" customHeight="1">
      <c r="H362" s="129" t="s">
        <v>577</v>
      </c>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1"/>
      <c r="AM362" s="131"/>
      <c r="AN362" s="131"/>
      <c r="AO362" s="131"/>
      <c r="AP362" s="131"/>
      <c r="AQ362" s="131"/>
      <c r="AR362" s="131"/>
      <c r="AS362" s="131"/>
    </row>
    <row r="363" spans="8:45" s="129" customFormat="1" ht="24" customHeight="1">
      <c r="H363" s="129" t="s">
        <v>578</v>
      </c>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1"/>
      <c r="AM363" s="131"/>
      <c r="AN363" s="131"/>
      <c r="AO363" s="131"/>
      <c r="AP363" s="131"/>
      <c r="AQ363" s="131"/>
      <c r="AR363" s="131"/>
      <c r="AS363" s="131"/>
    </row>
    <row r="364" spans="8:45" s="129" customFormat="1" ht="24" customHeight="1">
      <c r="H364" s="129" t="s">
        <v>579</v>
      </c>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0"/>
      <c r="AL364" s="131"/>
      <c r="AM364" s="131"/>
      <c r="AN364" s="131"/>
      <c r="AO364" s="131"/>
      <c r="AP364" s="131"/>
      <c r="AQ364" s="131"/>
      <c r="AR364" s="131"/>
      <c r="AS364" s="131"/>
    </row>
    <row r="365" spans="8:45" s="129" customFormat="1" ht="24" customHeight="1">
      <c r="H365" s="129" t="s">
        <v>580</v>
      </c>
      <c r="O365" s="130"/>
      <c r="P365" s="130"/>
      <c r="Q365" s="130"/>
      <c r="R365" s="130"/>
      <c r="S365" s="130"/>
      <c r="T365" s="130"/>
      <c r="U365" s="130"/>
      <c r="V365" s="130"/>
      <c r="W365" s="130"/>
      <c r="X365" s="130"/>
      <c r="Y365" s="130"/>
      <c r="Z365" s="130"/>
      <c r="AA365" s="130"/>
      <c r="AB365" s="130"/>
      <c r="AC365" s="130"/>
      <c r="AD365" s="130"/>
      <c r="AE365" s="130"/>
      <c r="AF365" s="130"/>
      <c r="AG365" s="130"/>
      <c r="AH365" s="130"/>
      <c r="AI365" s="130"/>
      <c r="AJ365" s="130"/>
      <c r="AK365" s="130"/>
      <c r="AL365" s="131"/>
      <c r="AM365" s="131"/>
      <c r="AN365" s="131"/>
      <c r="AO365" s="131"/>
      <c r="AP365" s="131"/>
      <c r="AQ365" s="131"/>
      <c r="AR365" s="131"/>
      <c r="AS365" s="131"/>
    </row>
    <row r="366" spans="8:45" s="129" customFormat="1" ht="24" customHeight="1">
      <c r="H366" s="129" t="s">
        <v>581</v>
      </c>
      <c r="O366" s="130"/>
      <c r="P366" s="130"/>
      <c r="Q366" s="130"/>
      <c r="R366" s="130"/>
      <c r="S366" s="130"/>
      <c r="T366" s="130"/>
      <c r="U366" s="130"/>
      <c r="V366" s="130"/>
      <c r="W366" s="130"/>
      <c r="X366" s="130"/>
      <c r="Y366" s="130"/>
      <c r="Z366" s="130"/>
      <c r="AA366" s="130"/>
      <c r="AB366" s="130"/>
      <c r="AC366" s="130"/>
      <c r="AD366" s="130"/>
      <c r="AE366" s="130"/>
      <c r="AF366" s="130"/>
      <c r="AG366" s="130"/>
      <c r="AH366" s="130"/>
      <c r="AI366" s="130"/>
      <c r="AJ366" s="130"/>
      <c r="AK366" s="130"/>
      <c r="AL366" s="131"/>
      <c r="AM366" s="131"/>
      <c r="AN366" s="131"/>
      <c r="AO366" s="131"/>
      <c r="AP366" s="131"/>
      <c r="AQ366" s="131"/>
      <c r="AR366" s="131"/>
      <c r="AS366" s="131"/>
    </row>
    <row r="367" spans="8:45" s="129" customFormat="1" ht="24" customHeight="1">
      <c r="H367" s="129" t="s">
        <v>582</v>
      </c>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1"/>
      <c r="AM367" s="131"/>
      <c r="AN367" s="131"/>
      <c r="AO367" s="131"/>
      <c r="AP367" s="131"/>
      <c r="AQ367" s="131"/>
      <c r="AR367" s="131"/>
      <c r="AS367" s="131"/>
    </row>
    <row r="368" spans="8:45" s="129" customFormat="1" ht="24" customHeight="1">
      <c r="H368" s="129" t="s">
        <v>583</v>
      </c>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1"/>
      <c r="AM368" s="131"/>
      <c r="AN368" s="131"/>
      <c r="AO368" s="131"/>
      <c r="AP368" s="131"/>
      <c r="AQ368" s="131"/>
      <c r="AR368" s="131"/>
      <c r="AS368" s="131"/>
    </row>
    <row r="369" spans="8:45" s="129" customFormat="1" ht="24" customHeight="1">
      <c r="H369" s="129" t="s">
        <v>584</v>
      </c>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1"/>
      <c r="AM369" s="131"/>
      <c r="AN369" s="131"/>
      <c r="AO369" s="131"/>
      <c r="AP369" s="131"/>
      <c r="AQ369" s="131"/>
      <c r="AR369" s="131"/>
      <c r="AS369" s="131"/>
    </row>
    <row r="370" spans="8:45" s="129" customFormat="1" ht="24" customHeight="1">
      <c r="H370" s="129" t="s">
        <v>585</v>
      </c>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0"/>
      <c r="AL370" s="131"/>
      <c r="AM370" s="131"/>
      <c r="AN370" s="131"/>
      <c r="AO370" s="131"/>
      <c r="AP370" s="131"/>
      <c r="AQ370" s="131"/>
      <c r="AR370" s="131"/>
      <c r="AS370" s="131"/>
    </row>
    <row r="371" spans="8:45" s="129" customFormat="1" ht="24" customHeight="1">
      <c r="H371" s="129" t="s">
        <v>586</v>
      </c>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0"/>
      <c r="AL371" s="131"/>
      <c r="AM371" s="131"/>
      <c r="AN371" s="131"/>
      <c r="AO371" s="131"/>
      <c r="AP371" s="131"/>
      <c r="AQ371" s="131"/>
      <c r="AR371" s="131"/>
      <c r="AS371" s="131"/>
    </row>
    <row r="372" spans="8:45" s="129" customFormat="1" ht="24" customHeight="1">
      <c r="H372" s="129" t="s">
        <v>587</v>
      </c>
      <c r="O372" s="130"/>
      <c r="P372" s="130"/>
      <c r="Q372" s="130"/>
      <c r="R372" s="130"/>
      <c r="S372" s="130"/>
      <c r="T372" s="130"/>
      <c r="U372" s="130"/>
      <c r="V372" s="130"/>
      <c r="W372" s="130"/>
      <c r="X372" s="130"/>
      <c r="Y372" s="130"/>
      <c r="Z372" s="130"/>
      <c r="AA372" s="130"/>
      <c r="AB372" s="130"/>
      <c r="AC372" s="130"/>
      <c r="AD372" s="130"/>
      <c r="AE372" s="130"/>
      <c r="AF372" s="130"/>
      <c r="AG372" s="130"/>
      <c r="AH372" s="130"/>
      <c r="AI372" s="130"/>
      <c r="AJ372" s="130"/>
      <c r="AK372" s="130"/>
      <c r="AL372" s="131"/>
      <c r="AM372" s="131"/>
      <c r="AN372" s="131"/>
      <c r="AO372" s="131"/>
      <c r="AP372" s="131"/>
      <c r="AQ372" s="131"/>
      <c r="AR372" s="131"/>
      <c r="AS372" s="131"/>
    </row>
    <row r="373" spans="8:45" s="129" customFormat="1" ht="24" customHeight="1">
      <c r="H373" s="129" t="s">
        <v>588</v>
      </c>
      <c r="O373" s="130"/>
      <c r="P373" s="130"/>
      <c r="Q373" s="130"/>
      <c r="R373" s="130"/>
      <c r="S373" s="130"/>
      <c r="T373" s="130"/>
      <c r="U373" s="130"/>
      <c r="V373" s="130"/>
      <c r="W373" s="130"/>
      <c r="X373" s="130"/>
      <c r="Y373" s="130"/>
      <c r="Z373" s="130"/>
      <c r="AA373" s="130"/>
      <c r="AB373" s="130"/>
      <c r="AC373" s="130"/>
      <c r="AD373" s="130"/>
      <c r="AE373" s="130"/>
      <c r="AF373" s="130"/>
      <c r="AG373" s="130"/>
      <c r="AH373" s="130"/>
      <c r="AI373" s="130"/>
      <c r="AJ373" s="130"/>
      <c r="AK373" s="130"/>
      <c r="AL373" s="131"/>
      <c r="AM373" s="131"/>
      <c r="AN373" s="131"/>
      <c r="AO373" s="131"/>
      <c r="AP373" s="131"/>
      <c r="AQ373" s="131"/>
      <c r="AR373" s="131"/>
      <c r="AS373" s="131"/>
    </row>
    <row r="374" spans="8:45" s="129" customFormat="1" ht="24" customHeight="1">
      <c r="H374" s="129" t="s">
        <v>589</v>
      </c>
      <c r="O374" s="130"/>
      <c r="P374" s="130"/>
      <c r="Q374" s="130"/>
      <c r="R374" s="130"/>
      <c r="S374" s="130"/>
      <c r="T374" s="130"/>
      <c r="U374" s="130"/>
      <c r="V374" s="130"/>
      <c r="W374" s="130"/>
      <c r="X374" s="130"/>
      <c r="Y374" s="130"/>
      <c r="Z374" s="130"/>
      <c r="AA374" s="130"/>
      <c r="AB374" s="130"/>
      <c r="AC374" s="130"/>
      <c r="AD374" s="130"/>
      <c r="AE374" s="130"/>
      <c r="AF374" s="130"/>
      <c r="AG374" s="130"/>
      <c r="AH374" s="130"/>
      <c r="AI374" s="130"/>
      <c r="AJ374" s="130"/>
      <c r="AK374" s="130"/>
      <c r="AL374" s="131"/>
      <c r="AM374" s="131"/>
      <c r="AN374" s="131"/>
      <c r="AO374" s="131"/>
      <c r="AP374" s="131"/>
      <c r="AQ374" s="131"/>
      <c r="AR374" s="131"/>
      <c r="AS374" s="131"/>
    </row>
    <row r="375" spans="8:45" s="129" customFormat="1" ht="24" customHeight="1">
      <c r="H375" s="129" t="s">
        <v>590</v>
      </c>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0"/>
      <c r="AK375" s="130"/>
      <c r="AL375" s="131"/>
      <c r="AM375" s="131"/>
      <c r="AN375" s="131"/>
      <c r="AO375" s="131"/>
      <c r="AP375" s="131"/>
      <c r="AQ375" s="131"/>
      <c r="AR375" s="131"/>
      <c r="AS375" s="131"/>
    </row>
    <row r="376" spans="8:45" s="129" customFormat="1" ht="24" customHeight="1">
      <c r="H376" s="129" t="s">
        <v>591</v>
      </c>
      <c r="O376" s="130"/>
      <c r="P376" s="130"/>
      <c r="Q376" s="130"/>
      <c r="R376" s="130"/>
      <c r="S376" s="130"/>
      <c r="T376" s="130"/>
      <c r="U376" s="130"/>
      <c r="V376" s="130"/>
      <c r="W376" s="130"/>
      <c r="X376" s="130"/>
      <c r="Y376" s="130"/>
      <c r="Z376" s="130"/>
      <c r="AA376" s="130"/>
      <c r="AB376" s="130"/>
      <c r="AC376" s="130"/>
      <c r="AD376" s="130"/>
      <c r="AE376" s="130"/>
      <c r="AF376" s="130"/>
      <c r="AG376" s="130"/>
      <c r="AH376" s="130"/>
      <c r="AI376" s="130"/>
      <c r="AJ376" s="130"/>
      <c r="AK376" s="130"/>
      <c r="AL376" s="131"/>
      <c r="AM376" s="131"/>
      <c r="AN376" s="131"/>
      <c r="AO376" s="131"/>
      <c r="AP376" s="131"/>
      <c r="AQ376" s="131"/>
      <c r="AR376" s="131"/>
      <c r="AS376" s="131"/>
    </row>
    <row r="377" spans="8:45" s="129" customFormat="1" ht="24" customHeight="1">
      <c r="H377" s="129" t="s">
        <v>592</v>
      </c>
      <c r="O377" s="130"/>
      <c r="P377" s="130"/>
      <c r="Q377" s="130"/>
      <c r="R377" s="130"/>
      <c r="S377" s="130"/>
      <c r="T377" s="130"/>
      <c r="U377" s="130"/>
      <c r="V377" s="130"/>
      <c r="W377" s="130"/>
      <c r="X377" s="130"/>
      <c r="Y377" s="130"/>
      <c r="Z377" s="130"/>
      <c r="AA377" s="130"/>
      <c r="AB377" s="130"/>
      <c r="AC377" s="130"/>
      <c r="AD377" s="130"/>
      <c r="AE377" s="130"/>
      <c r="AF377" s="130"/>
      <c r="AG377" s="130"/>
      <c r="AH377" s="130"/>
      <c r="AI377" s="130"/>
      <c r="AJ377" s="130"/>
      <c r="AK377" s="130"/>
      <c r="AL377" s="131"/>
      <c r="AM377" s="131"/>
      <c r="AN377" s="131"/>
      <c r="AO377" s="131"/>
      <c r="AP377" s="131"/>
      <c r="AQ377" s="131"/>
      <c r="AR377" s="131"/>
      <c r="AS377" s="131"/>
    </row>
    <row r="378" spans="8:45" s="129" customFormat="1" ht="32.5">
      <c r="H378" s="129" t="s">
        <v>593</v>
      </c>
      <c r="O378" s="130"/>
      <c r="P378" s="130"/>
      <c r="Q378" s="130"/>
      <c r="R378" s="130"/>
      <c r="S378" s="130"/>
      <c r="T378" s="130"/>
      <c r="U378" s="130"/>
      <c r="V378" s="130"/>
      <c r="W378" s="130"/>
      <c r="X378" s="130"/>
      <c r="Y378" s="130"/>
      <c r="Z378" s="130"/>
      <c r="AA378" s="130"/>
      <c r="AB378" s="130"/>
      <c r="AC378" s="130"/>
      <c r="AD378" s="130"/>
      <c r="AE378" s="130"/>
      <c r="AF378" s="130"/>
      <c r="AG378" s="130"/>
      <c r="AH378" s="130"/>
      <c r="AI378" s="130"/>
      <c r="AJ378" s="130"/>
      <c r="AK378" s="130"/>
      <c r="AL378" s="131"/>
      <c r="AM378" s="131"/>
      <c r="AN378" s="131"/>
      <c r="AO378" s="131"/>
      <c r="AP378" s="131"/>
      <c r="AQ378" s="131"/>
      <c r="AR378" s="131"/>
      <c r="AS378" s="131"/>
    </row>
    <row r="379" spans="8:45" s="129" customFormat="1" ht="32.5">
      <c r="H379" s="129" t="s">
        <v>594</v>
      </c>
      <c r="O379" s="130"/>
      <c r="P379" s="130"/>
      <c r="Q379" s="130"/>
      <c r="R379" s="130"/>
      <c r="S379" s="130"/>
      <c r="T379" s="130"/>
      <c r="U379" s="130"/>
      <c r="V379" s="130"/>
      <c r="W379" s="130"/>
      <c r="X379" s="130"/>
      <c r="Y379" s="130"/>
      <c r="Z379" s="130"/>
      <c r="AA379" s="130"/>
      <c r="AB379" s="130"/>
      <c r="AC379" s="130"/>
      <c r="AD379" s="130"/>
      <c r="AE379" s="130"/>
      <c r="AF379" s="130"/>
      <c r="AG379" s="130"/>
      <c r="AH379" s="130"/>
      <c r="AI379" s="130"/>
      <c r="AJ379" s="130"/>
      <c r="AK379" s="130"/>
      <c r="AL379" s="131"/>
      <c r="AM379" s="131"/>
      <c r="AN379" s="131"/>
      <c r="AO379" s="131"/>
      <c r="AP379" s="131"/>
      <c r="AQ379" s="131"/>
      <c r="AR379" s="131"/>
      <c r="AS379" s="131"/>
    </row>
    <row r="380" spans="8:45" s="129" customFormat="1" ht="32.5">
      <c r="H380" s="129" t="s">
        <v>595</v>
      </c>
      <c r="O380" s="130"/>
      <c r="P380" s="130"/>
      <c r="Q380" s="130"/>
      <c r="R380" s="130"/>
      <c r="S380" s="130"/>
      <c r="T380" s="130"/>
      <c r="U380" s="130"/>
      <c r="V380" s="130"/>
      <c r="W380" s="130"/>
      <c r="X380" s="130"/>
      <c r="Y380" s="130"/>
      <c r="Z380" s="130"/>
      <c r="AA380" s="130"/>
      <c r="AB380" s="130"/>
      <c r="AC380" s="130"/>
      <c r="AD380" s="130"/>
      <c r="AE380" s="130"/>
      <c r="AF380" s="130"/>
      <c r="AG380" s="130"/>
      <c r="AH380" s="130"/>
      <c r="AI380" s="130"/>
      <c r="AJ380" s="130"/>
      <c r="AK380" s="130"/>
      <c r="AL380" s="131"/>
      <c r="AM380" s="131"/>
      <c r="AN380" s="131"/>
      <c r="AO380" s="131"/>
      <c r="AP380" s="131"/>
      <c r="AQ380" s="131"/>
      <c r="AR380" s="131"/>
      <c r="AS380" s="131"/>
    </row>
    <row r="381" spans="8:45" s="129" customFormat="1" ht="32.5">
      <c r="H381" s="129" t="s">
        <v>596</v>
      </c>
      <c r="O381" s="130"/>
      <c r="P381" s="130"/>
      <c r="Q381" s="130"/>
      <c r="R381" s="130"/>
      <c r="S381" s="130"/>
      <c r="T381" s="130"/>
      <c r="U381" s="130"/>
      <c r="V381" s="130"/>
      <c r="W381" s="130"/>
      <c r="X381" s="130"/>
      <c r="Y381" s="130"/>
      <c r="Z381" s="130"/>
      <c r="AA381" s="130"/>
      <c r="AB381" s="130"/>
      <c r="AC381" s="130"/>
      <c r="AD381" s="130"/>
      <c r="AE381" s="130"/>
      <c r="AF381" s="130"/>
      <c r="AG381" s="130"/>
      <c r="AH381" s="130"/>
      <c r="AI381" s="130"/>
      <c r="AJ381" s="130"/>
      <c r="AK381" s="130"/>
      <c r="AL381" s="131"/>
      <c r="AM381" s="131"/>
      <c r="AN381" s="131"/>
      <c r="AO381" s="131"/>
      <c r="AP381" s="131"/>
      <c r="AQ381" s="131"/>
      <c r="AR381" s="131"/>
      <c r="AS381" s="131"/>
    </row>
    <row r="382" spans="8:45" s="129" customFormat="1" ht="32.5">
      <c r="H382" s="129" t="s">
        <v>597</v>
      </c>
      <c r="O382" s="130"/>
      <c r="P382" s="130"/>
      <c r="Q382" s="130"/>
      <c r="R382" s="130"/>
      <c r="S382" s="130"/>
      <c r="T382" s="130"/>
      <c r="U382" s="130"/>
      <c r="V382" s="130"/>
      <c r="W382" s="130"/>
      <c r="X382" s="130"/>
      <c r="Y382" s="130"/>
      <c r="Z382" s="130"/>
      <c r="AA382" s="130"/>
      <c r="AB382" s="130"/>
      <c r="AC382" s="130"/>
      <c r="AD382" s="130"/>
      <c r="AE382" s="130"/>
      <c r="AF382" s="130"/>
      <c r="AG382" s="130"/>
      <c r="AH382" s="130"/>
      <c r="AI382" s="130"/>
      <c r="AJ382" s="130"/>
      <c r="AK382" s="130"/>
      <c r="AL382" s="131"/>
      <c r="AM382" s="131"/>
      <c r="AN382" s="131"/>
      <c r="AO382" s="131"/>
      <c r="AP382" s="131"/>
      <c r="AQ382" s="131"/>
      <c r="AR382" s="131"/>
      <c r="AS382" s="131"/>
    </row>
    <row r="383" spans="8:45" s="129" customFormat="1" ht="32.5">
      <c r="H383" s="129" t="s">
        <v>598</v>
      </c>
      <c r="O383" s="130"/>
      <c r="P383" s="130"/>
      <c r="Q383" s="130"/>
      <c r="R383" s="130"/>
      <c r="S383" s="130"/>
      <c r="T383" s="130"/>
      <c r="U383" s="130"/>
      <c r="V383" s="130"/>
      <c r="W383" s="130"/>
      <c r="X383" s="130"/>
      <c r="Y383" s="130"/>
      <c r="Z383" s="130"/>
      <c r="AA383" s="130"/>
      <c r="AB383" s="130"/>
      <c r="AC383" s="130"/>
      <c r="AD383" s="130"/>
      <c r="AE383" s="130"/>
      <c r="AF383" s="130"/>
      <c r="AG383" s="130"/>
      <c r="AH383" s="130"/>
      <c r="AI383" s="130"/>
      <c r="AJ383" s="130"/>
      <c r="AK383" s="130"/>
      <c r="AL383" s="131"/>
      <c r="AM383" s="131"/>
      <c r="AN383" s="131"/>
      <c r="AO383" s="131"/>
      <c r="AP383" s="131"/>
      <c r="AQ383" s="131"/>
      <c r="AR383" s="131"/>
      <c r="AS383" s="131"/>
    </row>
    <row r="384" spans="8:45" s="129" customFormat="1" ht="32.5">
      <c r="H384" s="129" t="s">
        <v>599</v>
      </c>
      <c r="O384" s="130"/>
      <c r="P384" s="130"/>
      <c r="Q384" s="130"/>
      <c r="R384" s="130"/>
      <c r="S384" s="130"/>
      <c r="T384" s="130"/>
      <c r="U384" s="130"/>
      <c r="V384" s="130"/>
      <c r="W384" s="130"/>
      <c r="X384" s="130"/>
      <c r="Y384" s="130"/>
      <c r="Z384" s="130"/>
      <c r="AA384" s="130"/>
      <c r="AB384" s="130"/>
      <c r="AC384" s="130"/>
      <c r="AD384" s="130"/>
      <c r="AE384" s="130"/>
      <c r="AF384" s="130"/>
      <c r="AG384" s="130"/>
      <c r="AH384" s="130"/>
      <c r="AI384" s="130"/>
      <c r="AJ384" s="130"/>
      <c r="AK384" s="130"/>
      <c r="AL384" s="131"/>
      <c r="AM384" s="131"/>
      <c r="AN384" s="131"/>
      <c r="AO384" s="131"/>
      <c r="AP384" s="131"/>
      <c r="AQ384" s="131"/>
      <c r="AR384" s="131"/>
      <c r="AS384" s="131"/>
    </row>
    <row r="385" spans="8:45" s="129" customFormat="1" ht="32.5">
      <c r="H385" s="129" t="s">
        <v>600</v>
      </c>
      <c r="O385" s="130"/>
      <c r="P385" s="130"/>
      <c r="Q385" s="130"/>
      <c r="R385" s="130"/>
      <c r="S385" s="130"/>
      <c r="T385" s="130"/>
      <c r="U385" s="130"/>
      <c r="V385" s="130"/>
      <c r="W385" s="130"/>
      <c r="X385" s="130"/>
      <c r="Y385" s="130"/>
      <c r="Z385" s="130"/>
      <c r="AA385" s="130"/>
      <c r="AB385" s="130"/>
      <c r="AC385" s="130"/>
      <c r="AD385" s="130"/>
      <c r="AE385" s="130"/>
      <c r="AF385" s="130"/>
      <c r="AG385" s="130"/>
      <c r="AH385" s="130"/>
      <c r="AI385" s="130"/>
      <c r="AJ385" s="130"/>
      <c r="AK385" s="130"/>
      <c r="AL385" s="131"/>
      <c r="AM385" s="131"/>
      <c r="AN385" s="131"/>
      <c r="AO385" s="131"/>
      <c r="AP385" s="131"/>
      <c r="AQ385" s="131"/>
      <c r="AR385" s="131"/>
      <c r="AS385" s="131"/>
    </row>
    <row r="386" spans="8:45" s="129" customFormat="1" ht="32.5">
      <c r="H386" s="129" t="s">
        <v>601</v>
      </c>
      <c r="O386" s="130"/>
      <c r="P386" s="130"/>
      <c r="Q386" s="130"/>
      <c r="R386" s="130"/>
      <c r="S386" s="130"/>
      <c r="T386" s="130"/>
      <c r="U386" s="130"/>
      <c r="V386" s="130"/>
      <c r="W386" s="130"/>
      <c r="X386" s="130"/>
      <c r="Y386" s="130"/>
      <c r="Z386" s="130"/>
      <c r="AA386" s="130"/>
      <c r="AB386" s="130"/>
      <c r="AC386" s="130"/>
      <c r="AD386" s="130"/>
      <c r="AE386" s="130"/>
      <c r="AF386" s="130"/>
      <c r="AG386" s="130"/>
      <c r="AH386" s="130"/>
      <c r="AI386" s="130"/>
      <c r="AJ386" s="130"/>
      <c r="AK386" s="130"/>
      <c r="AL386" s="131"/>
      <c r="AM386" s="131"/>
      <c r="AN386" s="131"/>
      <c r="AO386" s="131"/>
      <c r="AP386" s="131"/>
      <c r="AQ386" s="131"/>
      <c r="AR386" s="131"/>
      <c r="AS386" s="131"/>
    </row>
    <row r="387" spans="8:45" s="129" customFormat="1" ht="32.5">
      <c r="H387" s="129" t="s">
        <v>602</v>
      </c>
      <c r="O387" s="130"/>
      <c r="P387" s="130"/>
      <c r="Q387" s="130"/>
      <c r="R387" s="130"/>
      <c r="S387" s="130"/>
      <c r="T387" s="130"/>
      <c r="U387" s="130"/>
      <c r="V387" s="130"/>
      <c r="W387" s="130"/>
      <c r="X387" s="130"/>
      <c r="Y387" s="130"/>
      <c r="Z387" s="130"/>
      <c r="AA387" s="130"/>
      <c r="AB387" s="130"/>
      <c r="AC387" s="130"/>
      <c r="AD387" s="130"/>
      <c r="AE387" s="130"/>
      <c r="AF387" s="130"/>
      <c r="AG387" s="130"/>
      <c r="AH387" s="130"/>
      <c r="AI387" s="130"/>
      <c r="AJ387" s="130"/>
      <c r="AK387" s="130"/>
      <c r="AL387" s="131"/>
      <c r="AM387" s="131"/>
      <c r="AN387" s="131"/>
      <c r="AO387" s="131"/>
      <c r="AP387" s="131"/>
      <c r="AQ387" s="131"/>
      <c r="AR387" s="131"/>
      <c r="AS387" s="131"/>
    </row>
    <row r="388" spans="8:45" s="129" customFormat="1" ht="32.5">
      <c r="H388" s="129" t="s">
        <v>603</v>
      </c>
      <c r="O388" s="130"/>
      <c r="P388" s="130"/>
      <c r="Q388" s="130"/>
      <c r="R388" s="130"/>
      <c r="S388" s="130"/>
      <c r="T388" s="130"/>
      <c r="U388" s="130"/>
      <c r="V388" s="130"/>
      <c r="W388" s="130"/>
      <c r="X388" s="130"/>
      <c r="Y388" s="130"/>
      <c r="Z388" s="130"/>
      <c r="AA388" s="130"/>
      <c r="AB388" s="130"/>
      <c r="AC388" s="130"/>
      <c r="AD388" s="130"/>
      <c r="AE388" s="130"/>
      <c r="AF388" s="130"/>
      <c r="AG388" s="130"/>
      <c r="AH388" s="130"/>
      <c r="AI388" s="130"/>
      <c r="AJ388" s="130"/>
      <c r="AK388" s="130"/>
      <c r="AL388" s="131"/>
      <c r="AM388" s="131"/>
      <c r="AN388" s="131"/>
      <c r="AO388" s="131"/>
      <c r="AP388" s="131"/>
      <c r="AQ388" s="131"/>
      <c r="AR388" s="131"/>
      <c r="AS388" s="131"/>
    </row>
    <row r="389" spans="8:45" s="129" customFormat="1" ht="32.5">
      <c r="H389" s="129" t="s">
        <v>604</v>
      </c>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0"/>
      <c r="AL389" s="131"/>
      <c r="AM389" s="131"/>
      <c r="AN389" s="131"/>
      <c r="AO389" s="131"/>
      <c r="AP389" s="131"/>
      <c r="AQ389" s="131"/>
      <c r="AR389" s="131"/>
      <c r="AS389" s="131"/>
    </row>
    <row r="390" spans="8:45" s="129" customFormat="1" ht="32.5">
      <c r="H390" s="129" t="s">
        <v>605</v>
      </c>
      <c r="O390" s="130"/>
      <c r="P390" s="130"/>
      <c r="Q390" s="130"/>
      <c r="R390" s="130"/>
      <c r="S390" s="130"/>
      <c r="T390" s="130"/>
      <c r="U390" s="130"/>
      <c r="V390" s="130"/>
      <c r="W390" s="130"/>
      <c r="X390" s="130"/>
      <c r="Y390" s="130"/>
      <c r="Z390" s="130"/>
      <c r="AA390" s="130"/>
      <c r="AB390" s="130"/>
      <c r="AC390" s="130"/>
      <c r="AD390" s="130"/>
      <c r="AE390" s="130"/>
      <c r="AF390" s="130"/>
      <c r="AG390" s="130"/>
      <c r="AH390" s="130"/>
      <c r="AI390" s="130"/>
      <c r="AJ390" s="130"/>
      <c r="AK390" s="130"/>
      <c r="AL390" s="131"/>
      <c r="AM390" s="131"/>
      <c r="AN390" s="131"/>
      <c r="AO390" s="131"/>
      <c r="AP390" s="131"/>
      <c r="AQ390" s="131"/>
      <c r="AR390" s="131"/>
      <c r="AS390" s="131"/>
    </row>
    <row r="391" spans="8:45" s="129" customFormat="1" ht="32.5">
      <c r="H391" s="129" t="s">
        <v>606</v>
      </c>
      <c r="O391" s="130"/>
      <c r="P391" s="130"/>
      <c r="Q391" s="130"/>
      <c r="R391" s="130"/>
      <c r="S391" s="130"/>
      <c r="T391" s="130"/>
      <c r="U391" s="130"/>
      <c r="V391" s="130"/>
      <c r="W391" s="130"/>
      <c r="X391" s="130"/>
      <c r="Y391" s="130"/>
      <c r="Z391" s="130"/>
      <c r="AA391" s="130"/>
      <c r="AB391" s="130"/>
      <c r="AC391" s="130"/>
      <c r="AD391" s="130"/>
      <c r="AE391" s="130"/>
      <c r="AF391" s="130"/>
      <c r="AG391" s="130"/>
      <c r="AH391" s="130"/>
      <c r="AI391" s="130"/>
      <c r="AJ391" s="130"/>
      <c r="AK391" s="130"/>
      <c r="AL391" s="131"/>
      <c r="AM391" s="131"/>
      <c r="AN391" s="131"/>
      <c r="AO391" s="131"/>
      <c r="AP391" s="131"/>
      <c r="AQ391" s="131"/>
      <c r="AR391" s="131"/>
      <c r="AS391" s="131"/>
    </row>
    <row r="392" spans="8:45" s="129" customFormat="1" ht="32.5">
      <c r="H392" s="129" t="s">
        <v>607</v>
      </c>
      <c r="O392" s="130"/>
      <c r="P392" s="130"/>
      <c r="Q392" s="130"/>
      <c r="R392" s="130"/>
      <c r="S392" s="130"/>
      <c r="T392" s="130"/>
      <c r="U392" s="130"/>
      <c r="V392" s="130"/>
      <c r="W392" s="130"/>
      <c r="X392" s="130"/>
      <c r="Y392" s="130"/>
      <c r="Z392" s="130"/>
      <c r="AA392" s="130"/>
      <c r="AB392" s="130"/>
      <c r="AC392" s="130"/>
      <c r="AD392" s="130"/>
      <c r="AE392" s="130"/>
      <c r="AF392" s="130"/>
      <c r="AG392" s="130"/>
      <c r="AH392" s="130"/>
      <c r="AI392" s="130"/>
      <c r="AJ392" s="130"/>
      <c r="AK392" s="130"/>
      <c r="AL392" s="131"/>
      <c r="AM392" s="131"/>
      <c r="AN392" s="131"/>
      <c r="AO392" s="131"/>
      <c r="AP392" s="131"/>
      <c r="AQ392" s="131"/>
      <c r="AR392" s="131"/>
      <c r="AS392" s="131"/>
    </row>
    <row r="393" spans="8:45" s="129" customFormat="1" ht="32.5">
      <c r="H393" s="129" t="s">
        <v>608</v>
      </c>
      <c r="O393" s="130"/>
      <c r="P393" s="130"/>
      <c r="Q393" s="130"/>
      <c r="R393" s="130"/>
      <c r="S393" s="130"/>
      <c r="T393" s="130"/>
      <c r="U393" s="130"/>
      <c r="V393" s="130"/>
      <c r="W393" s="130"/>
      <c r="X393" s="130"/>
      <c r="Y393" s="130"/>
      <c r="Z393" s="130"/>
      <c r="AA393" s="130"/>
      <c r="AB393" s="130"/>
      <c r="AC393" s="130"/>
      <c r="AD393" s="130"/>
      <c r="AE393" s="130"/>
      <c r="AF393" s="130"/>
      <c r="AG393" s="130"/>
      <c r="AH393" s="130"/>
      <c r="AI393" s="130"/>
      <c r="AJ393" s="130"/>
      <c r="AK393" s="130"/>
      <c r="AL393" s="131"/>
      <c r="AM393" s="131"/>
      <c r="AN393" s="131"/>
      <c r="AO393" s="131"/>
      <c r="AP393" s="131"/>
      <c r="AQ393" s="131"/>
      <c r="AR393" s="131"/>
      <c r="AS393" s="131"/>
    </row>
    <row r="394" spans="8:45" s="129" customFormat="1" ht="32.5">
      <c r="H394" s="129" t="s">
        <v>608</v>
      </c>
      <c r="O394" s="130"/>
      <c r="P394" s="130"/>
      <c r="Q394" s="130"/>
      <c r="R394" s="130"/>
      <c r="S394" s="130"/>
      <c r="T394" s="130"/>
      <c r="U394" s="130"/>
      <c r="V394" s="130"/>
      <c r="W394" s="130"/>
      <c r="X394" s="130"/>
      <c r="Y394" s="130"/>
      <c r="Z394" s="130"/>
      <c r="AA394" s="130"/>
      <c r="AB394" s="130"/>
      <c r="AC394" s="130"/>
      <c r="AD394" s="130"/>
      <c r="AE394" s="130"/>
      <c r="AF394" s="130"/>
      <c r="AG394" s="130"/>
      <c r="AH394" s="130"/>
      <c r="AI394" s="130"/>
      <c r="AJ394" s="130"/>
      <c r="AK394" s="130"/>
      <c r="AL394" s="131"/>
      <c r="AM394" s="131"/>
      <c r="AN394" s="131"/>
      <c r="AO394" s="131"/>
      <c r="AP394" s="131"/>
      <c r="AQ394" s="131"/>
      <c r="AR394" s="131"/>
      <c r="AS394" s="131"/>
    </row>
    <row r="395" spans="8:45" s="129" customFormat="1" ht="32.5">
      <c r="H395" s="129" t="s">
        <v>609</v>
      </c>
      <c r="O395" s="130"/>
      <c r="P395" s="130"/>
      <c r="Q395" s="130"/>
      <c r="R395" s="130"/>
      <c r="S395" s="130"/>
      <c r="T395" s="130"/>
      <c r="U395" s="130"/>
      <c r="V395" s="130"/>
      <c r="W395" s="130"/>
      <c r="X395" s="130"/>
      <c r="Y395" s="130"/>
      <c r="Z395" s="130"/>
      <c r="AA395" s="130"/>
      <c r="AB395" s="130"/>
      <c r="AC395" s="130"/>
      <c r="AD395" s="130"/>
      <c r="AE395" s="130"/>
      <c r="AF395" s="130"/>
      <c r="AG395" s="130"/>
      <c r="AH395" s="130"/>
      <c r="AI395" s="130"/>
      <c r="AJ395" s="130"/>
      <c r="AK395" s="130"/>
      <c r="AL395" s="131"/>
      <c r="AM395" s="131"/>
      <c r="AN395" s="131"/>
      <c r="AO395" s="131"/>
      <c r="AP395" s="131"/>
      <c r="AQ395" s="131"/>
      <c r="AR395" s="131"/>
      <c r="AS395" s="131"/>
    </row>
    <row r="396" spans="8:45" s="129" customFormat="1" ht="32.5">
      <c r="H396" s="129" t="s">
        <v>610</v>
      </c>
      <c r="O396" s="130"/>
      <c r="P396" s="130"/>
      <c r="Q396" s="130"/>
      <c r="R396" s="130"/>
      <c r="S396" s="130"/>
      <c r="T396" s="130"/>
      <c r="U396" s="130"/>
      <c r="V396" s="130"/>
      <c r="W396" s="130"/>
      <c r="X396" s="130"/>
      <c r="Y396" s="130"/>
      <c r="Z396" s="130"/>
      <c r="AA396" s="130"/>
      <c r="AB396" s="130"/>
      <c r="AC396" s="130"/>
      <c r="AD396" s="130"/>
      <c r="AE396" s="130"/>
      <c r="AF396" s="130"/>
      <c r="AG396" s="130"/>
      <c r="AH396" s="130"/>
      <c r="AI396" s="130"/>
      <c r="AJ396" s="130"/>
      <c r="AK396" s="130"/>
      <c r="AL396" s="131"/>
      <c r="AM396" s="131"/>
      <c r="AN396" s="131"/>
      <c r="AO396" s="131"/>
      <c r="AP396" s="131"/>
      <c r="AQ396" s="131"/>
      <c r="AR396" s="131"/>
      <c r="AS396" s="131"/>
    </row>
    <row r="397" spans="8:45" s="129" customFormat="1" ht="32.5">
      <c r="H397" s="129" t="s">
        <v>611</v>
      </c>
      <c r="O397" s="130"/>
      <c r="P397" s="130"/>
      <c r="Q397" s="130"/>
      <c r="R397" s="130"/>
      <c r="S397" s="130"/>
      <c r="T397" s="130"/>
      <c r="U397" s="130"/>
      <c r="V397" s="130"/>
      <c r="W397" s="130"/>
      <c r="X397" s="130"/>
      <c r="Y397" s="130"/>
      <c r="Z397" s="130"/>
      <c r="AA397" s="130"/>
      <c r="AB397" s="130"/>
      <c r="AC397" s="130"/>
      <c r="AD397" s="130"/>
      <c r="AE397" s="130"/>
      <c r="AF397" s="130"/>
      <c r="AG397" s="130"/>
      <c r="AH397" s="130"/>
      <c r="AI397" s="130"/>
      <c r="AJ397" s="130"/>
      <c r="AK397" s="130"/>
      <c r="AL397" s="131"/>
      <c r="AM397" s="131"/>
      <c r="AN397" s="131"/>
      <c r="AO397" s="131"/>
      <c r="AP397" s="131"/>
      <c r="AQ397" s="131"/>
      <c r="AR397" s="131"/>
      <c r="AS397" s="131"/>
    </row>
    <row r="398" spans="8:45" s="129" customFormat="1" ht="32.5">
      <c r="H398" s="129" t="s">
        <v>612</v>
      </c>
      <c r="O398" s="130"/>
      <c r="P398" s="130"/>
      <c r="Q398" s="130"/>
      <c r="R398" s="130"/>
      <c r="S398" s="130"/>
      <c r="T398" s="130"/>
      <c r="U398" s="130"/>
      <c r="V398" s="130"/>
      <c r="W398" s="130"/>
      <c r="X398" s="130"/>
      <c r="Y398" s="130"/>
      <c r="Z398" s="130"/>
      <c r="AA398" s="130"/>
      <c r="AB398" s="130"/>
      <c r="AC398" s="130"/>
      <c r="AD398" s="130"/>
      <c r="AE398" s="130"/>
      <c r="AF398" s="130"/>
      <c r="AG398" s="130"/>
      <c r="AH398" s="130"/>
      <c r="AI398" s="130"/>
      <c r="AJ398" s="130"/>
      <c r="AK398" s="130"/>
      <c r="AL398" s="131"/>
      <c r="AM398" s="131"/>
      <c r="AN398" s="131"/>
      <c r="AO398" s="131"/>
      <c r="AP398" s="131"/>
      <c r="AQ398" s="131"/>
      <c r="AR398" s="131"/>
      <c r="AS398" s="131"/>
    </row>
    <row r="399" spans="8:45" s="129" customFormat="1" ht="32.5">
      <c r="H399" s="129" t="s">
        <v>613</v>
      </c>
      <c r="O399" s="130"/>
      <c r="P399" s="130"/>
      <c r="Q399" s="130"/>
      <c r="R399" s="130"/>
      <c r="S399" s="130"/>
      <c r="T399" s="130"/>
      <c r="U399" s="130"/>
      <c r="V399" s="130"/>
      <c r="W399" s="130"/>
      <c r="X399" s="130"/>
      <c r="Y399" s="130"/>
      <c r="Z399" s="130"/>
      <c r="AA399" s="130"/>
      <c r="AB399" s="130"/>
      <c r="AC399" s="130"/>
      <c r="AD399" s="130"/>
      <c r="AE399" s="130"/>
      <c r="AF399" s="130"/>
      <c r="AG399" s="130"/>
      <c r="AH399" s="130"/>
      <c r="AI399" s="130"/>
      <c r="AJ399" s="130"/>
      <c r="AK399" s="130"/>
      <c r="AL399" s="131"/>
      <c r="AM399" s="131"/>
      <c r="AN399" s="131"/>
      <c r="AO399" s="131"/>
      <c r="AP399" s="131"/>
      <c r="AQ399" s="131"/>
      <c r="AR399" s="131"/>
      <c r="AS399" s="131"/>
    </row>
    <row r="400" spans="8:45" s="129" customFormat="1" ht="32.5">
      <c r="H400" s="129" t="s">
        <v>614</v>
      </c>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0"/>
      <c r="AL400" s="131"/>
      <c r="AM400" s="131"/>
      <c r="AN400" s="131"/>
      <c r="AO400" s="131"/>
      <c r="AP400" s="131"/>
      <c r="AQ400" s="131"/>
      <c r="AR400" s="131"/>
      <c r="AS400" s="131"/>
    </row>
    <row r="401" spans="8:45" s="129" customFormat="1" ht="32.5">
      <c r="H401" s="129" t="s">
        <v>615</v>
      </c>
      <c r="O401" s="130"/>
      <c r="P401" s="130"/>
      <c r="Q401" s="130"/>
      <c r="R401" s="130"/>
      <c r="S401" s="130"/>
      <c r="T401" s="130"/>
      <c r="U401" s="130"/>
      <c r="V401" s="130"/>
      <c r="W401" s="130"/>
      <c r="X401" s="130"/>
      <c r="Y401" s="130"/>
      <c r="Z401" s="130"/>
      <c r="AA401" s="130"/>
      <c r="AB401" s="130"/>
      <c r="AC401" s="130"/>
      <c r="AD401" s="130"/>
      <c r="AE401" s="130"/>
      <c r="AF401" s="130"/>
      <c r="AG401" s="130"/>
      <c r="AH401" s="130"/>
      <c r="AI401" s="130"/>
      <c r="AJ401" s="130"/>
      <c r="AK401" s="130"/>
      <c r="AL401" s="131"/>
      <c r="AM401" s="131"/>
      <c r="AN401" s="131"/>
      <c r="AO401" s="131"/>
      <c r="AP401" s="131"/>
      <c r="AQ401" s="131"/>
      <c r="AR401" s="131"/>
      <c r="AS401" s="131"/>
    </row>
    <row r="402" spans="8:45" s="129" customFormat="1" ht="32.5">
      <c r="H402" s="129" t="s">
        <v>616</v>
      </c>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0"/>
      <c r="AL402" s="131"/>
      <c r="AM402" s="131"/>
      <c r="AN402" s="131"/>
      <c r="AO402" s="131"/>
      <c r="AP402" s="131"/>
      <c r="AQ402" s="131"/>
      <c r="AR402" s="131"/>
      <c r="AS402" s="131"/>
    </row>
    <row r="403" spans="8:45" s="129" customFormat="1" ht="32.5">
      <c r="H403" s="129" t="s">
        <v>617</v>
      </c>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0"/>
      <c r="AL403" s="131"/>
      <c r="AM403" s="131"/>
      <c r="AN403" s="131"/>
      <c r="AO403" s="131"/>
      <c r="AP403" s="131"/>
      <c r="AQ403" s="131"/>
      <c r="AR403" s="131"/>
      <c r="AS403" s="131"/>
    </row>
    <row r="404" spans="8:45" s="129" customFormat="1" ht="32.5">
      <c r="H404" s="129" t="s">
        <v>618</v>
      </c>
      <c r="O404" s="130"/>
      <c r="P404" s="130"/>
      <c r="Q404" s="130"/>
      <c r="R404" s="130"/>
      <c r="S404" s="130"/>
      <c r="T404" s="130"/>
      <c r="U404" s="130"/>
      <c r="V404" s="130"/>
      <c r="W404" s="130"/>
      <c r="X404" s="130"/>
      <c r="Y404" s="130"/>
      <c r="Z404" s="130"/>
      <c r="AA404" s="130"/>
      <c r="AB404" s="130"/>
      <c r="AC404" s="130"/>
      <c r="AD404" s="130"/>
      <c r="AE404" s="130"/>
      <c r="AF404" s="130"/>
      <c r="AG404" s="130"/>
      <c r="AH404" s="130"/>
      <c r="AI404" s="130"/>
      <c r="AJ404" s="130"/>
      <c r="AK404" s="130"/>
      <c r="AL404" s="131"/>
      <c r="AM404" s="131"/>
      <c r="AN404" s="131"/>
      <c r="AO404" s="131"/>
      <c r="AP404" s="131"/>
      <c r="AQ404" s="131"/>
      <c r="AR404" s="131"/>
      <c r="AS404" s="131"/>
    </row>
    <row r="405" spans="8:45" s="129" customFormat="1" ht="32.5">
      <c r="H405" s="129" t="s">
        <v>619</v>
      </c>
      <c r="O405" s="130"/>
      <c r="P405" s="130"/>
      <c r="Q405" s="130"/>
      <c r="R405" s="130"/>
      <c r="S405" s="130"/>
      <c r="T405" s="130"/>
      <c r="U405" s="130"/>
      <c r="V405" s="130"/>
      <c r="W405" s="130"/>
      <c r="X405" s="130"/>
      <c r="Y405" s="130"/>
      <c r="Z405" s="130"/>
      <c r="AA405" s="130"/>
      <c r="AB405" s="130"/>
      <c r="AC405" s="130"/>
      <c r="AD405" s="130"/>
      <c r="AE405" s="130"/>
      <c r="AF405" s="130"/>
      <c r="AG405" s="130"/>
      <c r="AH405" s="130"/>
      <c r="AI405" s="130"/>
      <c r="AJ405" s="130"/>
      <c r="AK405" s="130"/>
      <c r="AL405" s="131"/>
      <c r="AM405" s="131"/>
      <c r="AN405" s="131"/>
      <c r="AO405" s="131"/>
      <c r="AP405" s="131"/>
      <c r="AQ405" s="131"/>
      <c r="AR405" s="131"/>
      <c r="AS405" s="131"/>
    </row>
    <row r="406" spans="8:45" s="129" customFormat="1" ht="32.5">
      <c r="H406" s="129" t="s">
        <v>620</v>
      </c>
      <c r="O406" s="130"/>
      <c r="P406" s="130"/>
      <c r="Q406" s="130"/>
      <c r="R406" s="130"/>
      <c r="S406" s="130"/>
      <c r="T406" s="130"/>
      <c r="U406" s="130"/>
      <c r="V406" s="130"/>
      <c r="W406" s="130"/>
      <c r="X406" s="130"/>
      <c r="Y406" s="130"/>
      <c r="Z406" s="130"/>
      <c r="AA406" s="130"/>
      <c r="AB406" s="130"/>
      <c r="AC406" s="130"/>
      <c r="AD406" s="130"/>
      <c r="AE406" s="130"/>
      <c r="AF406" s="130"/>
      <c r="AG406" s="130"/>
      <c r="AH406" s="130"/>
      <c r="AI406" s="130"/>
      <c r="AJ406" s="130"/>
      <c r="AK406" s="130"/>
      <c r="AL406" s="131"/>
      <c r="AM406" s="131"/>
      <c r="AN406" s="131"/>
      <c r="AO406" s="131"/>
      <c r="AP406" s="131"/>
      <c r="AQ406" s="131"/>
      <c r="AR406" s="131"/>
      <c r="AS406" s="131"/>
    </row>
    <row r="407" spans="8:45" s="129" customFormat="1" ht="32.5">
      <c r="H407" s="129" t="s">
        <v>621</v>
      </c>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c r="AJ407" s="130"/>
      <c r="AK407" s="130"/>
      <c r="AL407" s="131"/>
      <c r="AM407" s="131"/>
      <c r="AN407" s="131"/>
      <c r="AO407" s="131"/>
      <c r="AP407" s="131"/>
      <c r="AQ407" s="131"/>
      <c r="AR407" s="131"/>
      <c r="AS407" s="131"/>
    </row>
    <row r="408" spans="8:45" s="129" customFormat="1" ht="32.5">
      <c r="H408" s="129" t="s">
        <v>622</v>
      </c>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0"/>
      <c r="AL408" s="131"/>
      <c r="AM408" s="131"/>
      <c r="AN408" s="131"/>
      <c r="AO408" s="131"/>
      <c r="AP408" s="131"/>
      <c r="AQ408" s="131"/>
      <c r="AR408" s="131"/>
      <c r="AS408" s="131"/>
    </row>
    <row r="409" spans="8:45" s="129" customFormat="1" ht="32.5">
      <c r="H409" s="129" t="s">
        <v>623</v>
      </c>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0"/>
      <c r="AL409" s="131"/>
      <c r="AM409" s="131"/>
      <c r="AN409" s="131"/>
      <c r="AO409" s="131"/>
      <c r="AP409" s="131"/>
      <c r="AQ409" s="131"/>
      <c r="AR409" s="131"/>
      <c r="AS409" s="131"/>
    </row>
    <row r="410" spans="8:45" s="129" customFormat="1" ht="32.5">
      <c r="H410" s="129" t="s">
        <v>624</v>
      </c>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1"/>
      <c r="AM410" s="131"/>
      <c r="AN410" s="131"/>
      <c r="AO410" s="131"/>
      <c r="AP410" s="131"/>
      <c r="AQ410" s="131"/>
      <c r="AR410" s="131"/>
      <c r="AS410" s="131"/>
    </row>
    <row r="411" spans="8:45" s="129" customFormat="1" ht="32.5">
      <c r="H411" s="129" t="s">
        <v>625</v>
      </c>
      <c r="O411" s="130"/>
      <c r="P411" s="130"/>
      <c r="Q411" s="130"/>
      <c r="R411" s="130"/>
      <c r="S411" s="130"/>
      <c r="T411" s="130"/>
      <c r="U411" s="130"/>
      <c r="V411" s="130"/>
      <c r="W411" s="130"/>
      <c r="X411" s="130"/>
      <c r="Y411" s="130"/>
      <c r="Z411" s="130"/>
      <c r="AA411" s="130"/>
      <c r="AB411" s="130"/>
      <c r="AC411" s="130"/>
      <c r="AD411" s="130"/>
      <c r="AE411" s="130"/>
      <c r="AF411" s="130"/>
      <c r="AG411" s="130"/>
      <c r="AH411" s="130"/>
      <c r="AI411" s="130"/>
      <c r="AJ411" s="130"/>
      <c r="AK411" s="130"/>
      <c r="AL411" s="131"/>
      <c r="AM411" s="131"/>
      <c r="AN411" s="131"/>
      <c r="AO411" s="131"/>
      <c r="AP411" s="131"/>
      <c r="AQ411" s="131"/>
      <c r="AR411" s="131"/>
      <c r="AS411" s="131"/>
    </row>
    <row r="412" spans="8:45" s="129" customFormat="1" ht="32.5">
      <c r="H412" s="129" t="s">
        <v>626</v>
      </c>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c r="AJ412" s="130"/>
      <c r="AK412" s="130"/>
      <c r="AL412" s="131"/>
      <c r="AM412" s="131"/>
      <c r="AN412" s="131"/>
      <c r="AO412" s="131"/>
      <c r="AP412" s="131"/>
      <c r="AQ412" s="131"/>
      <c r="AR412" s="131"/>
      <c r="AS412" s="131"/>
    </row>
    <row r="413" spans="8:45" s="129" customFormat="1" ht="32.5">
      <c r="H413" s="129" t="s">
        <v>627</v>
      </c>
      <c r="O413" s="130"/>
      <c r="P413" s="130"/>
      <c r="Q413" s="130"/>
      <c r="R413" s="130"/>
      <c r="S413" s="130"/>
      <c r="T413" s="130"/>
      <c r="U413" s="130"/>
      <c r="V413" s="130"/>
      <c r="W413" s="130"/>
      <c r="X413" s="130"/>
      <c r="Y413" s="130"/>
      <c r="Z413" s="130"/>
      <c r="AA413" s="130"/>
      <c r="AB413" s="130"/>
      <c r="AC413" s="130"/>
      <c r="AD413" s="130"/>
      <c r="AE413" s="130"/>
      <c r="AF413" s="130"/>
      <c r="AG413" s="130"/>
      <c r="AH413" s="130"/>
      <c r="AI413" s="130"/>
      <c r="AJ413" s="130"/>
      <c r="AK413" s="130"/>
      <c r="AL413" s="131"/>
      <c r="AM413" s="131"/>
      <c r="AN413" s="131"/>
      <c r="AO413" s="131"/>
      <c r="AP413" s="131"/>
      <c r="AQ413" s="131"/>
      <c r="AR413" s="131"/>
      <c r="AS413" s="131"/>
    </row>
    <row r="414" spans="8:45" s="129" customFormat="1" ht="32.5">
      <c r="H414" s="129" t="s">
        <v>628</v>
      </c>
      <c r="O414" s="130"/>
      <c r="P414" s="130"/>
      <c r="Q414" s="130"/>
      <c r="R414" s="130"/>
      <c r="S414" s="130"/>
      <c r="T414" s="130"/>
      <c r="U414" s="130"/>
      <c r="V414" s="130"/>
      <c r="W414" s="130"/>
      <c r="X414" s="130"/>
      <c r="Y414" s="130"/>
      <c r="Z414" s="130"/>
      <c r="AA414" s="130"/>
      <c r="AB414" s="130"/>
      <c r="AC414" s="130"/>
      <c r="AD414" s="130"/>
      <c r="AE414" s="130"/>
      <c r="AF414" s="130"/>
      <c r="AG414" s="130"/>
      <c r="AH414" s="130"/>
      <c r="AI414" s="130"/>
      <c r="AJ414" s="130"/>
      <c r="AK414" s="130"/>
      <c r="AL414" s="131"/>
      <c r="AM414" s="131"/>
      <c r="AN414" s="131"/>
      <c r="AO414" s="131"/>
      <c r="AP414" s="131"/>
      <c r="AQ414" s="131"/>
      <c r="AR414" s="131"/>
      <c r="AS414" s="131"/>
    </row>
    <row r="415" spans="8:45" s="129" customFormat="1" ht="32.5">
      <c r="H415" s="129" t="s">
        <v>629</v>
      </c>
      <c r="O415" s="130"/>
      <c r="P415" s="130"/>
      <c r="Q415" s="130"/>
      <c r="R415" s="130"/>
      <c r="S415" s="130"/>
      <c r="T415" s="130"/>
      <c r="U415" s="130"/>
      <c r="V415" s="130"/>
      <c r="W415" s="130"/>
      <c r="X415" s="130"/>
      <c r="Y415" s="130"/>
      <c r="Z415" s="130"/>
      <c r="AA415" s="130"/>
      <c r="AB415" s="130"/>
      <c r="AC415" s="130"/>
      <c r="AD415" s="130"/>
      <c r="AE415" s="130"/>
      <c r="AF415" s="130"/>
      <c r="AG415" s="130"/>
      <c r="AH415" s="130"/>
      <c r="AI415" s="130"/>
      <c r="AJ415" s="130"/>
      <c r="AK415" s="130"/>
      <c r="AL415" s="131"/>
      <c r="AM415" s="131"/>
      <c r="AN415" s="131"/>
      <c r="AO415" s="131"/>
      <c r="AP415" s="131"/>
      <c r="AQ415" s="131"/>
      <c r="AR415" s="131"/>
      <c r="AS415" s="131"/>
    </row>
    <row r="416" spans="8:45" s="129" customFormat="1" ht="32.5">
      <c r="H416" s="129" t="s">
        <v>630</v>
      </c>
      <c r="O416" s="130"/>
      <c r="P416" s="130"/>
      <c r="Q416" s="130"/>
      <c r="R416" s="130"/>
      <c r="S416" s="130"/>
      <c r="T416" s="130"/>
      <c r="U416" s="130"/>
      <c r="V416" s="130"/>
      <c r="W416" s="130"/>
      <c r="X416" s="130"/>
      <c r="Y416" s="130"/>
      <c r="Z416" s="130"/>
      <c r="AA416" s="130"/>
      <c r="AB416" s="130"/>
      <c r="AC416" s="130"/>
      <c r="AD416" s="130"/>
      <c r="AE416" s="130"/>
      <c r="AF416" s="130"/>
      <c r="AG416" s="130"/>
      <c r="AH416" s="130"/>
      <c r="AI416" s="130"/>
      <c r="AJ416" s="130"/>
      <c r="AK416" s="130"/>
      <c r="AL416" s="131"/>
      <c r="AM416" s="131"/>
      <c r="AN416" s="131"/>
      <c r="AO416" s="131"/>
      <c r="AP416" s="131"/>
      <c r="AQ416" s="131"/>
      <c r="AR416" s="131"/>
      <c r="AS416" s="131"/>
    </row>
    <row r="417" spans="8:45" s="129" customFormat="1" ht="32.5">
      <c r="H417" s="129" t="s">
        <v>631</v>
      </c>
      <c r="O417" s="130"/>
      <c r="P417" s="130"/>
      <c r="Q417" s="130"/>
      <c r="R417" s="130"/>
      <c r="S417" s="130"/>
      <c r="T417" s="130"/>
      <c r="U417" s="130"/>
      <c r="V417" s="130"/>
      <c r="W417" s="130"/>
      <c r="X417" s="130"/>
      <c r="Y417" s="130"/>
      <c r="Z417" s="130"/>
      <c r="AA417" s="130"/>
      <c r="AB417" s="130"/>
      <c r="AC417" s="130"/>
      <c r="AD417" s="130"/>
      <c r="AE417" s="130"/>
      <c r="AF417" s="130"/>
      <c r="AG417" s="130"/>
      <c r="AH417" s="130"/>
      <c r="AI417" s="130"/>
      <c r="AJ417" s="130"/>
      <c r="AK417" s="130"/>
      <c r="AL417" s="131"/>
      <c r="AM417" s="131"/>
      <c r="AN417" s="131"/>
      <c r="AO417" s="131"/>
      <c r="AP417" s="131"/>
      <c r="AQ417" s="131"/>
      <c r="AR417" s="131"/>
      <c r="AS417" s="131"/>
    </row>
    <row r="418" spans="8:45" s="129" customFormat="1" ht="32.5">
      <c r="H418" s="129" t="s">
        <v>632</v>
      </c>
      <c r="O418" s="130"/>
      <c r="P418" s="130"/>
      <c r="Q418" s="130"/>
      <c r="R418" s="130"/>
      <c r="S418" s="130"/>
      <c r="T418" s="130"/>
      <c r="U418" s="130"/>
      <c r="V418" s="130"/>
      <c r="W418" s="130"/>
      <c r="X418" s="130"/>
      <c r="Y418" s="130"/>
      <c r="Z418" s="130"/>
      <c r="AA418" s="130"/>
      <c r="AB418" s="130"/>
      <c r="AC418" s="130"/>
      <c r="AD418" s="130"/>
      <c r="AE418" s="130"/>
      <c r="AF418" s="130"/>
      <c r="AG418" s="130"/>
      <c r="AH418" s="130"/>
      <c r="AI418" s="130"/>
      <c r="AJ418" s="130"/>
      <c r="AK418" s="130"/>
      <c r="AL418" s="131"/>
      <c r="AM418" s="131"/>
      <c r="AN418" s="131"/>
      <c r="AO418" s="131"/>
      <c r="AP418" s="131"/>
      <c r="AQ418" s="131"/>
      <c r="AR418" s="131"/>
      <c r="AS418" s="131"/>
    </row>
    <row r="419" spans="8:45" s="129" customFormat="1" ht="32.5">
      <c r="H419" s="129" t="s">
        <v>633</v>
      </c>
      <c r="O419" s="130"/>
      <c r="P419" s="130"/>
      <c r="Q419" s="130"/>
      <c r="R419" s="130"/>
      <c r="S419" s="130"/>
      <c r="T419" s="130"/>
      <c r="U419" s="130"/>
      <c r="V419" s="130"/>
      <c r="W419" s="130"/>
      <c r="X419" s="130"/>
      <c r="Y419" s="130"/>
      <c r="Z419" s="130"/>
      <c r="AA419" s="130"/>
      <c r="AB419" s="130"/>
      <c r="AC419" s="130"/>
      <c r="AD419" s="130"/>
      <c r="AE419" s="130"/>
      <c r="AF419" s="130"/>
      <c r="AG419" s="130"/>
      <c r="AH419" s="130"/>
      <c r="AI419" s="130"/>
      <c r="AJ419" s="130"/>
      <c r="AK419" s="130"/>
      <c r="AL419" s="131"/>
      <c r="AM419" s="131"/>
      <c r="AN419" s="131"/>
      <c r="AO419" s="131"/>
      <c r="AP419" s="131"/>
      <c r="AQ419" s="131"/>
      <c r="AR419" s="131"/>
      <c r="AS419" s="131"/>
    </row>
    <row r="420" spans="8:45" s="129" customFormat="1" ht="32.5">
      <c r="H420" s="129" t="s">
        <v>634</v>
      </c>
      <c r="O420" s="130"/>
      <c r="P420" s="130"/>
      <c r="Q420" s="130"/>
      <c r="R420" s="130"/>
      <c r="S420" s="130"/>
      <c r="T420" s="130"/>
      <c r="U420" s="130"/>
      <c r="V420" s="130"/>
      <c r="W420" s="130"/>
      <c r="X420" s="130"/>
      <c r="Y420" s="130"/>
      <c r="Z420" s="130"/>
      <c r="AA420" s="130"/>
      <c r="AB420" s="130"/>
      <c r="AC420" s="130"/>
      <c r="AD420" s="130"/>
      <c r="AE420" s="130"/>
      <c r="AF420" s="130"/>
      <c r="AG420" s="130"/>
      <c r="AH420" s="130"/>
      <c r="AI420" s="130"/>
      <c r="AJ420" s="130"/>
      <c r="AK420" s="130"/>
      <c r="AL420" s="131"/>
      <c r="AM420" s="131"/>
      <c r="AN420" s="131"/>
      <c r="AO420" s="131"/>
      <c r="AP420" s="131"/>
      <c r="AQ420" s="131"/>
      <c r="AR420" s="131"/>
      <c r="AS420" s="131"/>
    </row>
    <row r="421" spans="8:45" s="129" customFormat="1" ht="32.5">
      <c r="H421" s="129" t="s">
        <v>635</v>
      </c>
      <c r="O421" s="130"/>
      <c r="P421" s="130"/>
      <c r="Q421" s="130"/>
      <c r="R421" s="130"/>
      <c r="S421" s="130"/>
      <c r="T421" s="130"/>
      <c r="U421" s="130"/>
      <c r="V421" s="130"/>
      <c r="W421" s="130"/>
      <c r="X421" s="130"/>
      <c r="Y421" s="130"/>
      <c r="Z421" s="130"/>
      <c r="AA421" s="130"/>
      <c r="AB421" s="130"/>
      <c r="AC421" s="130"/>
      <c r="AD421" s="130"/>
      <c r="AE421" s="130"/>
      <c r="AF421" s="130"/>
      <c r="AG421" s="130"/>
      <c r="AH421" s="130"/>
      <c r="AI421" s="130"/>
      <c r="AJ421" s="130"/>
      <c r="AK421" s="130"/>
      <c r="AL421" s="131"/>
      <c r="AM421" s="131"/>
      <c r="AN421" s="131"/>
      <c r="AO421" s="131"/>
      <c r="AP421" s="131"/>
      <c r="AQ421" s="131"/>
      <c r="AR421" s="131"/>
      <c r="AS421" s="131"/>
    </row>
    <row r="422" spans="8:45" s="129" customFormat="1" ht="32.5">
      <c r="H422" s="129" t="s">
        <v>636</v>
      </c>
      <c r="O422" s="130"/>
      <c r="P422" s="130"/>
      <c r="Q422" s="130"/>
      <c r="R422" s="130"/>
      <c r="S422" s="130"/>
      <c r="T422" s="130"/>
      <c r="U422" s="130"/>
      <c r="V422" s="130"/>
      <c r="W422" s="130"/>
      <c r="X422" s="130"/>
      <c r="Y422" s="130"/>
      <c r="Z422" s="130"/>
      <c r="AA422" s="130"/>
      <c r="AB422" s="130"/>
      <c r="AC422" s="130"/>
      <c r="AD422" s="130"/>
      <c r="AE422" s="130"/>
      <c r="AF422" s="130"/>
      <c r="AG422" s="130"/>
      <c r="AH422" s="130"/>
      <c r="AI422" s="130"/>
      <c r="AJ422" s="130"/>
      <c r="AK422" s="130"/>
      <c r="AL422" s="131"/>
      <c r="AM422" s="131"/>
      <c r="AN422" s="131"/>
      <c r="AO422" s="131"/>
      <c r="AP422" s="131"/>
      <c r="AQ422" s="131"/>
      <c r="AR422" s="131"/>
      <c r="AS422" s="131"/>
    </row>
    <row r="423" spans="8:45" s="129" customFormat="1" ht="32.5">
      <c r="H423" s="129" t="s">
        <v>637</v>
      </c>
      <c r="O423" s="130"/>
      <c r="P423" s="130"/>
      <c r="Q423" s="130"/>
      <c r="R423" s="130"/>
      <c r="S423" s="130"/>
      <c r="T423" s="130"/>
      <c r="U423" s="130"/>
      <c r="V423" s="130"/>
      <c r="W423" s="130"/>
      <c r="X423" s="130"/>
      <c r="Y423" s="130"/>
      <c r="Z423" s="130"/>
      <c r="AA423" s="130"/>
      <c r="AB423" s="130"/>
      <c r="AC423" s="130"/>
      <c r="AD423" s="130"/>
      <c r="AE423" s="130"/>
      <c r="AF423" s="130"/>
      <c r="AG423" s="130"/>
      <c r="AH423" s="130"/>
      <c r="AI423" s="130"/>
      <c r="AJ423" s="130"/>
      <c r="AK423" s="130"/>
      <c r="AL423" s="131"/>
      <c r="AM423" s="131"/>
      <c r="AN423" s="131"/>
      <c r="AO423" s="131"/>
      <c r="AP423" s="131"/>
      <c r="AQ423" s="131"/>
      <c r="AR423" s="131"/>
      <c r="AS423" s="131"/>
    </row>
    <row r="424" spans="8:45" s="129" customFormat="1" ht="32.5">
      <c r="H424" s="129" t="s">
        <v>638</v>
      </c>
      <c r="O424" s="130"/>
      <c r="P424" s="130"/>
      <c r="Q424" s="130"/>
      <c r="R424" s="130"/>
      <c r="S424" s="130"/>
      <c r="T424" s="130"/>
      <c r="U424" s="130"/>
      <c r="V424" s="130"/>
      <c r="W424" s="130"/>
      <c r="X424" s="130"/>
      <c r="Y424" s="130"/>
      <c r="Z424" s="130"/>
      <c r="AA424" s="130"/>
      <c r="AB424" s="130"/>
      <c r="AC424" s="130"/>
      <c r="AD424" s="130"/>
      <c r="AE424" s="130"/>
      <c r="AF424" s="130"/>
      <c r="AG424" s="130"/>
      <c r="AH424" s="130"/>
      <c r="AI424" s="130"/>
      <c r="AJ424" s="130"/>
      <c r="AK424" s="130"/>
      <c r="AL424" s="131"/>
      <c r="AM424" s="131"/>
      <c r="AN424" s="131"/>
      <c r="AO424" s="131"/>
      <c r="AP424" s="131"/>
      <c r="AQ424" s="131"/>
      <c r="AR424" s="131"/>
      <c r="AS424" s="131"/>
    </row>
    <row r="425" spans="8:45" s="129" customFormat="1" ht="32.5">
      <c r="H425" s="129" t="s">
        <v>639</v>
      </c>
      <c r="O425" s="130"/>
      <c r="P425" s="130"/>
      <c r="Q425" s="130"/>
      <c r="R425" s="130"/>
      <c r="S425" s="130"/>
      <c r="T425" s="130"/>
      <c r="U425" s="130"/>
      <c r="V425" s="130"/>
      <c r="W425" s="130"/>
      <c r="X425" s="130"/>
      <c r="Y425" s="130"/>
      <c r="Z425" s="130"/>
      <c r="AA425" s="130"/>
      <c r="AB425" s="130"/>
      <c r="AC425" s="130"/>
      <c r="AD425" s="130"/>
      <c r="AE425" s="130"/>
      <c r="AF425" s="130"/>
      <c r="AG425" s="130"/>
      <c r="AH425" s="130"/>
      <c r="AI425" s="130"/>
      <c r="AJ425" s="130"/>
      <c r="AK425" s="130"/>
      <c r="AL425" s="131"/>
      <c r="AM425" s="131"/>
      <c r="AN425" s="131"/>
      <c r="AO425" s="131"/>
      <c r="AP425" s="131"/>
      <c r="AQ425" s="131"/>
      <c r="AR425" s="131"/>
      <c r="AS425" s="131"/>
    </row>
    <row r="426" spans="8:45" s="129" customFormat="1" ht="32.5">
      <c r="H426" s="129" t="s">
        <v>640</v>
      </c>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0"/>
      <c r="AL426" s="131"/>
      <c r="AM426" s="131"/>
      <c r="AN426" s="131"/>
      <c r="AO426" s="131"/>
      <c r="AP426" s="131"/>
      <c r="AQ426" s="131"/>
      <c r="AR426" s="131"/>
      <c r="AS426" s="131"/>
    </row>
    <row r="427" spans="8:45" s="129" customFormat="1" ht="32.5">
      <c r="H427" s="129" t="s">
        <v>641</v>
      </c>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1"/>
      <c r="AM427" s="131"/>
      <c r="AN427" s="131"/>
      <c r="AO427" s="131"/>
      <c r="AP427" s="131"/>
      <c r="AQ427" s="131"/>
      <c r="AR427" s="131"/>
      <c r="AS427" s="131"/>
    </row>
    <row r="428" spans="8:45" s="129" customFormat="1" ht="32.5">
      <c r="H428" s="129" t="s">
        <v>642</v>
      </c>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1"/>
      <c r="AM428" s="131"/>
      <c r="AN428" s="131"/>
      <c r="AO428" s="131"/>
      <c r="AP428" s="131"/>
      <c r="AQ428" s="131"/>
      <c r="AR428" s="131"/>
      <c r="AS428" s="131"/>
    </row>
    <row r="429" spans="8:45" s="129" customFormat="1" ht="32.5">
      <c r="H429" s="129" t="s">
        <v>643</v>
      </c>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1"/>
      <c r="AM429" s="131"/>
      <c r="AN429" s="131"/>
      <c r="AO429" s="131"/>
      <c r="AP429" s="131"/>
      <c r="AQ429" s="131"/>
      <c r="AR429" s="131"/>
      <c r="AS429" s="131"/>
    </row>
    <row r="430" spans="8:45" s="129" customFormat="1" ht="32.5">
      <c r="H430" s="129" t="s">
        <v>644</v>
      </c>
      <c r="O430" s="130"/>
      <c r="P430" s="130"/>
      <c r="Q430" s="130"/>
      <c r="R430" s="130"/>
      <c r="S430" s="130"/>
      <c r="T430" s="130"/>
      <c r="U430" s="130"/>
      <c r="V430" s="130"/>
      <c r="W430" s="130"/>
      <c r="X430" s="130"/>
      <c r="Y430" s="130"/>
      <c r="Z430" s="130"/>
      <c r="AA430" s="130"/>
      <c r="AB430" s="130"/>
      <c r="AC430" s="130"/>
      <c r="AD430" s="130"/>
      <c r="AE430" s="130"/>
      <c r="AF430" s="130"/>
      <c r="AG430" s="130"/>
      <c r="AH430" s="130"/>
      <c r="AI430" s="130"/>
      <c r="AJ430" s="130"/>
      <c r="AK430" s="130"/>
      <c r="AL430" s="131"/>
      <c r="AM430" s="131"/>
      <c r="AN430" s="131"/>
      <c r="AO430" s="131"/>
      <c r="AP430" s="131"/>
      <c r="AQ430" s="131"/>
      <c r="AR430" s="131"/>
      <c r="AS430" s="131"/>
    </row>
    <row r="431" spans="8:45" s="129" customFormat="1" ht="32.5">
      <c r="H431" s="129" t="s">
        <v>645</v>
      </c>
      <c r="O431" s="130"/>
      <c r="P431" s="130"/>
      <c r="Q431" s="130"/>
      <c r="R431" s="130"/>
      <c r="S431" s="130"/>
      <c r="T431" s="130"/>
      <c r="U431" s="130"/>
      <c r="V431" s="130"/>
      <c r="W431" s="130"/>
      <c r="X431" s="130"/>
      <c r="Y431" s="130"/>
      <c r="Z431" s="130"/>
      <c r="AA431" s="130"/>
      <c r="AB431" s="130"/>
      <c r="AC431" s="130"/>
      <c r="AD431" s="130"/>
      <c r="AE431" s="130"/>
      <c r="AF431" s="130"/>
      <c r="AG431" s="130"/>
      <c r="AH431" s="130"/>
      <c r="AI431" s="130"/>
      <c r="AJ431" s="130"/>
      <c r="AK431" s="130"/>
      <c r="AL431" s="131"/>
      <c r="AM431" s="131"/>
      <c r="AN431" s="131"/>
      <c r="AO431" s="131"/>
      <c r="AP431" s="131"/>
      <c r="AQ431" s="131"/>
      <c r="AR431" s="131"/>
      <c r="AS431" s="131"/>
    </row>
    <row r="432" spans="8:45" s="129" customFormat="1" ht="32.5">
      <c r="H432" s="129" t="s">
        <v>646</v>
      </c>
      <c r="O432" s="130"/>
      <c r="P432" s="130"/>
      <c r="Q432" s="130"/>
      <c r="R432" s="130"/>
      <c r="S432" s="130"/>
      <c r="T432" s="130"/>
      <c r="U432" s="130"/>
      <c r="V432" s="130"/>
      <c r="W432" s="130"/>
      <c r="X432" s="130"/>
      <c r="Y432" s="130"/>
      <c r="Z432" s="130"/>
      <c r="AA432" s="130"/>
      <c r="AB432" s="130"/>
      <c r="AC432" s="130"/>
      <c r="AD432" s="130"/>
      <c r="AE432" s="130"/>
      <c r="AF432" s="130"/>
      <c r="AG432" s="130"/>
      <c r="AH432" s="130"/>
      <c r="AI432" s="130"/>
      <c r="AJ432" s="130"/>
      <c r="AK432" s="130"/>
      <c r="AL432" s="131"/>
      <c r="AM432" s="131"/>
      <c r="AN432" s="131"/>
      <c r="AO432" s="131"/>
      <c r="AP432" s="131"/>
      <c r="AQ432" s="131"/>
      <c r="AR432" s="131"/>
      <c r="AS432" s="131"/>
    </row>
    <row r="433" spans="8:45" s="129" customFormat="1" ht="32.5">
      <c r="H433" s="129" t="s">
        <v>647</v>
      </c>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0"/>
      <c r="AL433" s="131"/>
      <c r="AM433" s="131"/>
      <c r="AN433" s="131"/>
      <c r="AO433" s="131"/>
      <c r="AP433" s="131"/>
      <c r="AQ433" s="131"/>
      <c r="AR433" s="131"/>
      <c r="AS433" s="131"/>
    </row>
    <row r="434" spans="8:45" s="129" customFormat="1" ht="32.5">
      <c r="H434" s="129" t="s">
        <v>648</v>
      </c>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30"/>
      <c r="AK434" s="130"/>
      <c r="AL434" s="131"/>
      <c r="AM434" s="131"/>
      <c r="AN434" s="131"/>
      <c r="AO434" s="131"/>
      <c r="AP434" s="131"/>
      <c r="AQ434" s="131"/>
      <c r="AR434" s="131"/>
      <c r="AS434" s="131"/>
    </row>
    <row r="435" spans="8:45" s="129" customFormat="1" ht="32.5">
      <c r="H435" s="129" t="s">
        <v>649</v>
      </c>
      <c r="O435" s="130"/>
      <c r="P435" s="130"/>
      <c r="Q435" s="130"/>
      <c r="R435" s="130"/>
      <c r="S435" s="130"/>
      <c r="T435" s="130"/>
      <c r="U435" s="130"/>
      <c r="V435" s="130"/>
      <c r="W435" s="130"/>
      <c r="X435" s="130"/>
      <c r="Y435" s="130"/>
      <c r="Z435" s="130"/>
      <c r="AA435" s="130"/>
      <c r="AB435" s="130"/>
      <c r="AC435" s="130"/>
      <c r="AD435" s="130"/>
      <c r="AE435" s="130"/>
      <c r="AF435" s="130"/>
      <c r="AG435" s="130"/>
      <c r="AH435" s="130"/>
      <c r="AI435" s="130"/>
      <c r="AJ435" s="130"/>
      <c r="AK435" s="130"/>
      <c r="AL435" s="131"/>
      <c r="AM435" s="131"/>
      <c r="AN435" s="131"/>
      <c r="AO435" s="131"/>
      <c r="AP435" s="131"/>
      <c r="AQ435" s="131"/>
      <c r="AR435" s="131"/>
      <c r="AS435" s="131"/>
    </row>
    <row r="436" spans="8:45" s="129" customFormat="1" ht="32.5">
      <c r="H436" s="129" t="s">
        <v>650</v>
      </c>
      <c r="O436" s="130"/>
      <c r="P436" s="130"/>
      <c r="Q436" s="130"/>
      <c r="R436" s="130"/>
      <c r="S436" s="130"/>
      <c r="T436" s="130"/>
      <c r="U436" s="130"/>
      <c r="V436" s="130"/>
      <c r="W436" s="130"/>
      <c r="X436" s="130"/>
      <c r="Y436" s="130"/>
      <c r="Z436" s="130"/>
      <c r="AA436" s="130"/>
      <c r="AB436" s="130"/>
      <c r="AC436" s="130"/>
      <c r="AD436" s="130"/>
      <c r="AE436" s="130"/>
      <c r="AF436" s="130"/>
      <c r="AG436" s="130"/>
      <c r="AH436" s="130"/>
      <c r="AI436" s="130"/>
      <c r="AJ436" s="130"/>
      <c r="AK436" s="130"/>
      <c r="AL436" s="131"/>
      <c r="AM436" s="131"/>
      <c r="AN436" s="131"/>
      <c r="AO436" s="131"/>
      <c r="AP436" s="131"/>
      <c r="AQ436" s="131"/>
      <c r="AR436" s="131"/>
      <c r="AS436" s="131"/>
    </row>
    <row r="437" spans="8:45" s="129" customFormat="1" ht="32.5">
      <c r="H437" s="129" t="s">
        <v>651</v>
      </c>
      <c r="O437" s="130"/>
      <c r="P437" s="130"/>
      <c r="Q437" s="130"/>
      <c r="R437" s="130"/>
      <c r="S437" s="130"/>
      <c r="T437" s="130"/>
      <c r="U437" s="130"/>
      <c r="V437" s="130"/>
      <c r="W437" s="130"/>
      <c r="X437" s="130"/>
      <c r="Y437" s="130"/>
      <c r="Z437" s="130"/>
      <c r="AA437" s="130"/>
      <c r="AB437" s="130"/>
      <c r="AC437" s="130"/>
      <c r="AD437" s="130"/>
      <c r="AE437" s="130"/>
      <c r="AF437" s="130"/>
      <c r="AG437" s="130"/>
      <c r="AH437" s="130"/>
      <c r="AI437" s="130"/>
      <c r="AJ437" s="130"/>
      <c r="AK437" s="130"/>
      <c r="AL437" s="131"/>
      <c r="AM437" s="131"/>
      <c r="AN437" s="131"/>
      <c r="AO437" s="131"/>
      <c r="AP437" s="131"/>
      <c r="AQ437" s="131"/>
      <c r="AR437" s="131"/>
      <c r="AS437" s="131"/>
    </row>
    <row r="438" spans="8:45" s="129" customFormat="1" ht="32.5">
      <c r="H438" s="129" t="s">
        <v>652</v>
      </c>
      <c r="O438" s="130"/>
      <c r="P438" s="130"/>
      <c r="Q438" s="130"/>
      <c r="R438" s="130"/>
      <c r="S438" s="130"/>
      <c r="T438" s="130"/>
      <c r="U438" s="130"/>
      <c r="V438" s="130"/>
      <c r="W438" s="130"/>
      <c r="X438" s="130"/>
      <c r="Y438" s="130"/>
      <c r="Z438" s="130"/>
      <c r="AA438" s="130"/>
      <c r="AB438" s="130"/>
      <c r="AC438" s="130"/>
      <c r="AD438" s="130"/>
      <c r="AE438" s="130"/>
      <c r="AF438" s="130"/>
      <c r="AG438" s="130"/>
      <c r="AH438" s="130"/>
      <c r="AI438" s="130"/>
      <c r="AJ438" s="130"/>
      <c r="AK438" s="130"/>
      <c r="AL438" s="131"/>
      <c r="AM438" s="131"/>
      <c r="AN438" s="131"/>
      <c r="AO438" s="131"/>
      <c r="AP438" s="131"/>
      <c r="AQ438" s="131"/>
      <c r="AR438" s="131"/>
      <c r="AS438" s="131"/>
    </row>
    <row r="439" spans="8:45" s="129" customFormat="1" ht="32.5">
      <c r="H439" s="129" t="s">
        <v>653</v>
      </c>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0"/>
      <c r="AJ439" s="130"/>
      <c r="AK439" s="130"/>
      <c r="AL439" s="131"/>
      <c r="AM439" s="131"/>
      <c r="AN439" s="131"/>
      <c r="AO439" s="131"/>
      <c r="AP439" s="131"/>
      <c r="AQ439" s="131"/>
      <c r="AR439" s="131"/>
      <c r="AS439" s="131"/>
    </row>
    <row r="440" spans="8:45" s="129" customFormat="1" ht="32.5">
      <c r="H440" s="129" t="s">
        <v>654</v>
      </c>
      <c r="O440" s="130"/>
      <c r="P440" s="130"/>
      <c r="Q440" s="130"/>
      <c r="R440" s="130"/>
      <c r="S440" s="130"/>
      <c r="T440" s="130"/>
      <c r="U440" s="130"/>
      <c r="V440" s="130"/>
      <c r="W440" s="130"/>
      <c r="X440" s="130"/>
      <c r="Y440" s="130"/>
      <c r="Z440" s="130"/>
      <c r="AA440" s="130"/>
      <c r="AB440" s="130"/>
      <c r="AC440" s="130"/>
      <c r="AD440" s="130"/>
      <c r="AE440" s="130"/>
      <c r="AF440" s="130"/>
      <c r="AG440" s="130"/>
      <c r="AH440" s="130"/>
      <c r="AI440" s="130"/>
      <c r="AJ440" s="130"/>
      <c r="AK440" s="130"/>
      <c r="AL440" s="131"/>
      <c r="AM440" s="131"/>
      <c r="AN440" s="131"/>
      <c r="AO440" s="131"/>
      <c r="AP440" s="131"/>
      <c r="AQ440" s="131"/>
      <c r="AR440" s="131"/>
      <c r="AS440" s="131"/>
    </row>
    <row r="441" spans="8:45" s="129" customFormat="1" ht="32.5">
      <c r="H441" s="129" t="s">
        <v>655</v>
      </c>
      <c r="O441" s="130"/>
      <c r="P441" s="130"/>
      <c r="Q441" s="130"/>
      <c r="R441" s="130"/>
      <c r="S441" s="130"/>
      <c r="T441" s="130"/>
      <c r="U441" s="130"/>
      <c r="V441" s="130"/>
      <c r="W441" s="130"/>
      <c r="X441" s="130"/>
      <c r="Y441" s="130"/>
      <c r="Z441" s="130"/>
      <c r="AA441" s="130"/>
      <c r="AB441" s="130"/>
      <c r="AC441" s="130"/>
      <c r="AD441" s="130"/>
      <c r="AE441" s="130"/>
      <c r="AF441" s="130"/>
      <c r="AG441" s="130"/>
      <c r="AH441" s="130"/>
      <c r="AI441" s="130"/>
      <c r="AJ441" s="130"/>
      <c r="AK441" s="130"/>
      <c r="AL441" s="131"/>
      <c r="AM441" s="131"/>
      <c r="AN441" s="131"/>
      <c r="AO441" s="131"/>
      <c r="AP441" s="131"/>
      <c r="AQ441" s="131"/>
      <c r="AR441" s="131"/>
      <c r="AS441" s="131"/>
    </row>
    <row r="442" spans="8:45" s="129" customFormat="1" ht="32.5">
      <c r="H442" s="129" t="s">
        <v>656</v>
      </c>
      <c r="O442" s="130"/>
      <c r="P442" s="130"/>
      <c r="Q442" s="130"/>
      <c r="R442" s="130"/>
      <c r="S442" s="130"/>
      <c r="T442" s="130"/>
      <c r="U442" s="130"/>
      <c r="V442" s="130"/>
      <c r="W442" s="130"/>
      <c r="X442" s="130"/>
      <c r="Y442" s="130"/>
      <c r="Z442" s="130"/>
      <c r="AA442" s="130"/>
      <c r="AB442" s="130"/>
      <c r="AC442" s="130"/>
      <c r="AD442" s="130"/>
      <c r="AE442" s="130"/>
      <c r="AF442" s="130"/>
      <c r="AG442" s="130"/>
      <c r="AH442" s="130"/>
      <c r="AI442" s="130"/>
      <c r="AJ442" s="130"/>
      <c r="AK442" s="130"/>
      <c r="AL442" s="131"/>
      <c r="AM442" s="131"/>
      <c r="AN442" s="131"/>
      <c r="AO442" s="131"/>
      <c r="AP442" s="131"/>
      <c r="AQ442" s="131"/>
      <c r="AR442" s="131"/>
      <c r="AS442" s="131"/>
    </row>
    <row r="443" spans="8:45" s="129" customFormat="1" ht="32.5">
      <c r="H443" s="129" t="s">
        <v>657</v>
      </c>
      <c r="O443" s="130"/>
      <c r="P443" s="130"/>
      <c r="Q443" s="130"/>
      <c r="R443" s="130"/>
      <c r="S443" s="130"/>
      <c r="T443" s="130"/>
      <c r="U443" s="130"/>
      <c r="V443" s="130"/>
      <c r="W443" s="130"/>
      <c r="X443" s="130"/>
      <c r="Y443" s="130"/>
      <c r="Z443" s="130"/>
      <c r="AA443" s="130"/>
      <c r="AB443" s="130"/>
      <c r="AC443" s="130"/>
      <c r="AD443" s="130"/>
      <c r="AE443" s="130"/>
      <c r="AF443" s="130"/>
      <c r="AG443" s="130"/>
      <c r="AH443" s="130"/>
      <c r="AI443" s="130"/>
      <c r="AJ443" s="130"/>
      <c r="AK443" s="130"/>
      <c r="AL443" s="131"/>
      <c r="AM443" s="131"/>
      <c r="AN443" s="131"/>
      <c r="AO443" s="131"/>
      <c r="AP443" s="131"/>
      <c r="AQ443" s="131"/>
      <c r="AR443" s="131"/>
      <c r="AS443" s="131"/>
    </row>
    <row r="444" spans="8:45" s="129" customFormat="1" ht="32.5">
      <c r="H444" s="129" t="s">
        <v>658</v>
      </c>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0"/>
      <c r="AL444" s="131"/>
      <c r="AM444" s="131"/>
      <c r="AN444" s="131"/>
      <c r="AO444" s="131"/>
      <c r="AP444" s="131"/>
      <c r="AQ444" s="131"/>
      <c r="AR444" s="131"/>
      <c r="AS444" s="131"/>
    </row>
    <row r="445" spans="8:45" s="129" customFormat="1" ht="32.5">
      <c r="H445" s="129" t="s">
        <v>659</v>
      </c>
      <c r="O445" s="130"/>
      <c r="P445" s="130"/>
      <c r="Q445" s="130"/>
      <c r="R445" s="130"/>
      <c r="S445" s="130"/>
      <c r="T445" s="130"/>
      <c r="U445" s="130"/>
      <c r="V445" s="130"/>
      <c r="W445" s="130"/>
      <c r="X445" s="130"/>
      <c r="Y445" s="130"/>
      <c r="Z445" s="130"/>
      <c r="AA445" s="130"/>
      <c r="AB445" s="130"/>
      <c r="AC445" s="130"/>
      <c r="AD445" s="130"/>
      <c r="AE445" s="130"/>
      <c r="AF445" s="130"/>
      <c r="AG445" s="130"/>
      <c r="AH445" s="130"/>
      <c r="AI445" s="130"/>
      <c r="AJ445" s="130"/>
      <c r="AK445" s="130"/>
      <c r="AL445" s="131"/>
      <c r="AM445" s="131"/>
      <c r="AN445" s="131"/>
      <c r="AO445" s="131"/>
      <c r="AP445" s="131"/>
      <c r="AQ445" s="131"/>
      <c r="AR445" s="131"/>
      <c r="AS445" s="131"/>
    </row>
    <row r="446" spans="8:45" s="129" customFormat="1" ht="32.5">
      <c r="O446" s="130"/>
      <c r="P446" s="130"/>
      <c r="Q446" s="130"/>
      <c r="R446" s="130"/>
      <c r="S446" s="130"/>
      <c r="T446" s="130"/>
      <c r="U446" s="130"/>
      <c r="V446" s="130"/>
      <c r="W446" s="130"/>
      <c r="X446" s="130"/>
      <c r="Y446" s="130"/>
      <c r="Z446" s="130"/>
      <c r="AA446" s="130"/>
      <c r="AB446" s="130"/>
      <c r="AC446" s="130"/>
      <c r="AD446" s="130"/>
      <c r="AE446" s="130"/>
      <c r="AF446" s="130"/>
      <c r="AG446" s="130"/>
      <c r="AH446" s="130"/>
      <c r="AI446" s="130"/>
      <c r="AJ446" s="130"/>
      <c r="AK446" s="130"/>
      <c r="AL446" s="131"/>
      <c r="AM446" s="131"/>
      <c r="AN446" s="131"/>
      <c r="AO446" s="131"/>
      <c r="AP446" s="131"/>
      <c r="AQ446" s="131"/>
      <c r="AR446" s="131"/>
      <c r="AS446" s="131"/>
    </row>
    <row r="447" spans="8:45" s="129" customFormat="1" ht="32.5">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0"/>
      <c r="AL447" s="131"/>
      <c r="AM447" s="131"/>
      <c r="AN447" s="131"/>
      <c r="AO447" s="131"/>
      <c r="AP447" s="131"/>
      <c r="AQ447" s="131"/>
      <c r="AR447" s="131"/>
      <c r="AS447" s="131"/>
    </row>
    <row r="448" spans="8:45" s="129" customFormat="1" ht="32.5">
      <c r="O448" s="130"/>
      <c r="P448" s="130"/>
      <c r="Q448" s="130"/>
      <c r="R448" s="130"/>
      <c r="S448" s="130"/>
      <c r="T448" s="130"/>
      <c r="U448" s="130"/>
      <c r="V448" s="130"/>
      <c r="W448" s="130"/>
      <c r="X448" s="130"/>
      <c r="Y448" s="130"/>
      <c r="Z448" s="130"/>
      <c r="AA448" s="130"/>
      <c r="AB448" s="130"/>
      <c r="AC448" s="130"/>
      <c r="AD448" s="130"/>
      <c r="AE448" s="130"/>
      <c r="AF448" s="130"/>
      <c r="AG448" s="130"/>
      <c r="AH448" s="130"/>
      <c r="AI448" s="130"/>
      <c r="AJ448" s="130"/>
      <c r="AK448" s="130"/>
      <c r="AL448" s="131"/>
      <c r="AM448" s="131"/>
      <c r="AN448" s="131"/>
      <c r="AO448" s="131"/>
      <c r="AP448" s="131"/>
      <c r="AQ448" s="131"/>
      <c r="AR448" s="131"/>
      <c r="AS448" s="131"/>
    </row>
    <row r="449" spans="15:45" s="129" customFormat="1" ht="32.5">
      <c r="O449" s="130"/>
      <c r="P449" s="130"/>
      <c r="Q449" s="130"/>
      <c r="R449" s="130"/>
      <c r="S449" s="130"/>
      <c r="T449" s="130"/>
      <c r="U449" s="130"/>
      <c r="V449" s="130"/>
      <c r="W449" s="130"/>
      <c r="X449" s="130"/>
      <c r="Y449" s="130"/>
      <c r="Z449" s="130"/>
      <c r="AA449" s="130"/>
      <c r="AB449" s="130"/>
      <c r="AC449" s="130"/>
      <c r="AD449" s="130"/>
      <c r="AE449" s="130"/>
      <c r="AF449" s="130"/>
      <c r="AG449" s="130"/>
      <c r="AH449" s="130"/>
      <c r="AI449" s="130"/>
      <c r="AJ449" s="130"/>
      <c r="AK449" s="130"/>
      <c r="AL449" s="131"/>
      <c r="AM449" s="131"/>
      <c r="AN449" s="131"/>
      <c r="AO449" s="131"/>
      <c r="AP449" s="131"/>
      <c r="AQ449" s="131"/>
      <c r="AR449" s="131"/>
      <c r="AS449" s="131"/>
    </row>
    <row r="450" spans="15:45" s="129" customFormat="1" ht="32.5">
      <c r="O450" s="130"/>
      <c r="P450" s="130"/>
      <c r="Q450" s="130"/>
      <c r="R450" s="130"/>
      <c r="S450" s="130"/>
      <c r="T450" s="130"/>
      <c r="U450" s="130"/>
      <c r="V450" s="130"/>
      <c r="W450" s="130"/>
      <c r="X450" s="130"/>
      <c r="Y450" s="130"/>
      <c r="Z450" s="130"/>
      <c r="AA450" s="130"/>
      <c r="AB450" s="130"/>
      <c r="AC450" s="130"/>
      <c r="AD450" s="130"/>
      <c r="AE450" s="130"/>
      <c r="AF450" s="130"/>
      <c r="AG450" s="130"/>
      <c r="AH450" s="130"/>
      <c r="AI450" s="130"/>
      <c r="AJ450" s="130"/>
      <c r="AK450" s="130"/>
      <c r="AL450" s="131"/>
      <c r="AM450" s="131"/>
      <c r="AN450" s="131"/>
      <c r="AO450" s="131"/>
      <c r="AP450" s="131"/>
      <c r="AQ450" s="131"/>
      <c r="AR450" s="131"/>
      <c r="AS450" s="131"/>
    </row>
    <row r="451" spans="15:45" s="129" customFormat="1" ht="32.5">
      <c r="O451" s="130"/>
      <c r="P451" s="130"/>
      <c r="Q451" s="130"/>
      <c r="R451" s="130"/>
      <c r="S451" s="130"/>
      <c r="T451" s="130"/>
      <c r="U451" s="130"/>
      <c r="V451" s="130"/>
      <c r="W451" s="130"/>
      <c r="X451" s="130"/>
      <c r="Y451" s="130"/>
      <c r="Z451" s="130"/>
      <c r="AA451" s="130"/>
      <c r="AB451" s="130"/>
      <c r="AC451" s="130"/>
      <c r="AD451" s="130"/>
      <c r="AE451" s="130"/>
      <c r="AF451" s="130"/>
      <c r="AG451" s="130"/>
      <c r="AH451" s="130"/>
      <c r="AI451" s="130"/>
      <c r="AJ451" s="130"/>
      <c r="AK451" s="130"/>
      <c r="AL451" s="131"/>
      <c r="AM451" s="131"/>
      <c r="AN451" s="131"/>
      <c r="AO451" s="131"/>
      <c r="AP451" s="131"/>
      <c r="AQ451" s="131"/>
      <c r="AR451" s="131"/>
      <c r="AS451" s="131"/>
    </row>
    <row r="452" spans="15:45" s="129" customFormat="1" ht="32.5">
      <c r="O452" s="130"/>
      <c r="P452" s="130"/>
      <c r="Q452" s="130"/>
      <c r="R452" s="130"/>
      <c r="S452" s="130"/>
      <c r="T452" s="130"/>
      <c r="U452" s="130"/>
      <c r="V452" s="130"/>
      <c r="W452" s="130"/>
      <c r="X452" s="130"/>
      <c r="Y452" s="130"/>
      <c r="Z452" s="130"/>
      <c r="AA452" s="130"/>
      <c r="AB452" s="130"/>
      <c r="AC452" s="130"/>
      <c r="AD452" s="130"/>
      <c r="AE452" s="130"/>
      <c r="AF452" s="130"/>
      <c r="AG452" s="130"/>
      <c r="AH452" s="130"/>
      <c r="AI452" s="130"/>
      <c r="AJ452" s="130"/>
      <c r="AK452" s="130"/>
      <c r="AL452" s="131"/>
      <c r="AM452" s="131"/>
      <c r="AN452" s="131"/>
      <c r="AO452" s="131"/>
      <c r="AP452" s="131"/>
      <c r="AQ452" s="131"/>
      <c r="AR452" s="131"/>
      <c r="AS452" s="131"/>
    </row>
    <row r="453" spans="15:45" s="129" customFormat="1" ht="32.5">
      <c r="O453" s="130"/>
      <c r="P453" s="130"/>
      <c r="Q453" s="130"/>
      <c r="R453" s="130"/>
      <c r="S453" s="130"/>
      <c r="T453" s="130"/>
      <c r="U453" s="130"/>
      <c r="V453" s="130"/>
      <c r="W453" s="130"/>
      <c r="X453" s="130"/>
      <c r="Y453" s="130"/>
      <c r="Z453" s="130"/>
      <c r="AA453" s="130"/>
      <c r="AB453" s="130"/>
      <c r="AC453" s="130"/>
      <c r="AD453" s="130"/>
      <c r="AE453" s="130"/>
      <c r="AF453" s="130"/>
      <c r="AG453" s="130"/>
      <c r="AH453" s="130"/>
      <c r="AI453" s="130"/>
      <c r="AJ453" s="130"/>
      <c r="AK453" s="130"/>
      <c r="AL453" s="131"/>
      <c r="AM453" s="131"/>
      <c r="AN453" s="131"/>
      <c r="AO453" s="131"/>
      <c r="AP453" s="131"/>
      <c r="AQ453" s="131"/>
      <c r="AR453" s="131"/>
      <c r="AS453" s="131"/>
    </row>
    <row r="454" spans="15:45" s="129" customFormat="1" ht="32.5">
      <c r="O454" s="130"/>
      <c r="P454" s="130"/>
      <c r="Q454" s="130"/>
      <c r="R454" s="130"/>
      <c r="S454" s="130"/>
      <c r="T454" s="130"/>
      <c r="U454" s="130"/>
      <c r="V454" s="130"/>
      <c r="W454" s="130"/>
      <c r="X454" s="130"/>
      <c r="Y454" s="130"/>
      <c r="Z454" s="130"/>
      <c r="AA454" s="130"/>
      <c r="AB454" s="130"/>
      <c r="AC454" s="130"/>
      <c r="AD454" s="130"/>
      <c r="AE454" s="130"/>
      <c r="AF454" s="130"/>
      <c r="AG454" s="130"/>
      <c r="AH454" s="130"/>
      <c r="AI454" s="130"/>
      <c r="AJ454" s="130"/>
      <c r="AK454" s="130"/>
      <c r="AL454" s="131"/>
      <c r="AM454" s="131"/>
      <c r="AN454" s="131"/>
      <c r="AO454" s="131"/>
      <c r="AP454" s="131"/>
      <c r="AQ454" s="131"/>
      <c r="AR454" s="131"/>
      <c r="AS454" s="131"/>
    </row>
    <row r="455" spans="15:45" s="129" customFormat="1" ht="32.5">
      <c r="O455" s="130"/>
      <c r="P455" s="130"/>
      <c r="Q455" s="130"/>
      <c r="R455" s="130"/>
      <c r="S455" s="130"/>
      <c r="T455" s="130"/>
      <c r="U455" s="130"/>
      <c r="V455" s="130"/>
      <c r="W455" s="130"/>
      <c r="X455" s="130"/>
      <c r="Y455" s="130"/>
      <c r="Z455" s="130"/>
      <c r="AA455" s="130"/>
      <c r="AB455" s="130"/>
      <c r="AC455" s="130"/>
      <c r="AD455" s="130"/>
      <c r="AE455" s="130"/>
      <c r="AF455" s="130"/>
      <c r="AG455" s="130"/>
      <c r="AH455" s="130"/>
      <c r="AI455" s="130"/>
      <c r="AJ455" s="130"/>
      <c r="AK455" s="130"/>
      <c r="AL455" s="131"/>
      <c r="AM455" s="131"/>
      <c r="AN455" s="131"/>
      <c r="AO455" s="131"/>
      <c r="AP455" s="131"/>
      <c r="AQ455" s="131"/>
      <c r="AR455" s="131"/>
      <c r="AS455" s="131"/>
    </row>
    <row r="456" spans="15:45" s="129" customFormat="1" ht="32.5">
      <c r="O456" s="130"/>
      <c r="P456" s="130"/>
      <c r="Q456" s="130"/>
      <c r="R456" s="130"/>
      <c r="S456" s="130"/>
      <c r="T456" s="130"/>
      <c r="U456" s="130"/>
      <c r="V456" s="130"/>
      <c r="W456" s="130"/>
      <c r="X456" s="130"/>
      <c r="Y456" s="130"/>
      <c r="Z456" s="130"/>
      <c r="AA456" s="130"/>
      <c r="AB456" s="130"/>
      <c r="AC456" s="130"/>
      <c r="AD456" s="130"/>
      <c r="AE456" s="130"/>
      <c r="AF456" s="130"/>
      <c r="AG456" s="130"/>
      <c r="AH456" s="130"/>
      <c r="AI456" s="130"/>
      <c r="AJ456" s="130"/>
      <c r="AK456" s="130"/>
      <c r="AL456" s="131"/>
      <c r="AM456" s="131"/>
      <c r="AN456" s="131"/>
      <c r="AO456" s="131"/>
      <c r="AP456" s="131"/>
      <c r="AQ456" s="131"/>
      <c r="AR456" s="131"/>
      <c r="AS456" s="131"/>
    </row>
    <row r="457" spans="15:45" s="129" customFormat="1" ht="32.5">
      <c r="O457" s="130"/>
      <c r="P457" s="130"/>
      <c r="Q457" s="130"/>
      <c r="R457" s="130"/>
      <c r="S457" s="130"/>
      <c r="T457" s="130"/>
      <c r="U457" s="130"/>
      <c r="V457" s="130"/>
      <c r="W457" s="130"/>
      <c r="X457" s="130"/>
      <c r="Y457" s="130"/>
      <c r="Z457" s="130"/>
      <c r="AA457" s="130"/>
      <c r="AB457" s="130"/>
      <c r="AC457" s="130"/>
      <c r="AD457" s="130"/>
      <c r="AE457" s="130"/>
      <c r="AF457" s="130"/>
      <c r="AG457" s="130"/>
      <c r="AH457" s="130"/>
      <c r="AI457" s="130"/>
      <c r="AJ457" s="130"/>
      <c r="AK457" s="130"/>
      <c r="AL457" s="131"/>
      <c r="AM457" s="131"/>
      <c r="AN457" s="131"/>
      <c r="AO457" s="131"/>
      <c r="AP457" s="131"/>
      <c r="AQ457" s="131"/>
      <c r="AR457" s="131"/>
      <c r="AS457" s="131"/>
    </row>
    <row r="458" spans="15:45" s="129" customFormat="1" ht="32.5">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0"/>
      <c r="AL458" s="131"/>
      <c r="AM458" s="131"/>
      <c r="AN458" s="131"/>
      <c r="AO458" s="131"/>
      <c r="AP458" s="131"/>
      <c r="AQ458" s="131"/>
      <c r="AR458" s="131"/>
      <c r="AS458" s="131"/>
    </row>
    <row r="459" spans="15:45" s="129" customFormat="1" ht="32.5">
      <c r="O459" s="130"/>
      <c r="P459" s="130"/>
      <c r="Q459" s="130"/>
      <c r="R459" s="130"/>
      <c r="S459" s="130"/>
      <c r="T459" s="130"/>
      <c r="U459" s="130"/>
      <c r="V459" s="130"/>
      <c r="W459" s="130"/>
      <c r="X459" s="130"/>
      <c r="Y459" s="130"/>
      <c r="Z459" s="130"/>
      <c r="AA459" s="130"/>
      <c r="AB459" s="130"/>
      <c r="AC459" s="130"/>
      <c r="AD459" s="130"/>
      <c r="AE459" s="130"/>
      <c r="AF459" s="130"/>
      <c r="AG459" s="130"/>
      <c r="AH459" s="130"/>
      <c r="AI459" s="130"/>
      <c r="AJ459" s="130"/>
      <c r="AK459" s="130"/>
      <c r="AL459" s="131"/>
      <c r="AM459" s="131"/>
      <c r="AN459" s="131"/>
      <c r="AO459" s="131"/>
      <c r="AP459" s="131"/>
      <c r="AQ459" s="131"/>
      <c r="AR459" s="131"/>
      <c r="AS459" s="131"/>
    </row>
    <row r="460" spans="15:45" s="129" customFormat="1" ht="32.5">
      <c r="O460" s="130"/>
      <c r="P460" s="130"/>
      <c r="Q460" s="130"/>
      <c r="R460" s="130"/>
      <c r="S460" s="130"/>
      <c r="T460" s="130"/>
      <c r="U460" s="130"/>
      <c r="V460" s="130"/>
      <c r="W460" s="130"/>
      <c r="X460" s="130"/>
      <c r="Y460" s="130"/>
      <c r="Z460" s="130"/>
      <c r="AA460" s="130"/>
      <c r="AB460" s="130"/>
      <c r="AC460" s="130"/>
      <c r="AD460" s="130"/>
      <c r="AE460" s="130"/>
      <c r="AF460" s="130"/>
      <c r="AG460" s="130"/>
      <c r="AH460" s="130"/>
      <c r="AI460" s="130"/>
      <c r="AJ460" s="130"/>
      <c r="AK460" s="130"/>
      <c r="AL460" s="131"/>
      <c r="AM460" s="131"/>
      <c r="AN460" s="131"/>
      <c r="AO460" s="131"/>
      <c r="AP460" s="131"/>
      <c r="AQ460" s="131"/>
      <c r="AR460" s="131"/>
      <c r="AS460" s="131"/>
    </row>
    <row r="461" spans="15:45" s="129" customFormat="1" ht="32.5">
      <c r="O461" s="130"/>
      <c r="P461" s="130"/>
      <c r="Q461" s="130"/>
      <c r="R461" s="130"/>
      <c r="S461" s="130"/>
      <c r="T461" s="130"/>
      <c r="U461" s="130"/>
      <c r="V461" s="130"/>
      <c r="W461" s="130"/>
      <c r="X461" s="130"/>
      <c r="Y461" s="130"/>
      <c r="Z461" s="130"/>
      <c r="AA461" s="130"/>
      <c r="AB461" s="130"/>
      <c r="AC461" s="130"/>
      <c r="AD461" s="130"/>
      <c r="AE461" s="130"/>
      <c r="AF461" s="130"/>
      <c r="AG461" s="130"/>
      <c r="AH461" s="130"/>
      <c r="AI461" s="130"/>
      <c r="AJ461" s="130"/>
      <c r="AK461" s="130"/>
      <c r="AL461" s="131"/>
      <c r="AM461" s="131"/>
      <c r="AN461" s="131"/>
      <c r="AO461" s="131"/>
      <c r="AP461" s="131"/>
      <c r="AQ461" s="131"/>
      <c r="AR461" s="131"/>
      <c r="AS461" s="131"/>
    </row>
    <row r="462" spans="15:45" s="129" customFormat="1" ht="32.5">
      <c r="O462" s="130"/>
      <c r="P462" s="130"/>
      <c r="Q462" s="130"/>
      <c r="R462" s="130"/>
      <c r="S462" s="130"/>
      <c r="T462" s="130"/>
      <c r="U462" s="130"/>
      <c r="V462" s="130"/>
      <c r="W462" s="130"/>
      <c r="X462" s="130"/>
      <c r="Y462" s="130"/>
      <c r="Z462" s="130"/>
      <c r="AA462" s="130"/>
      <c r="AB462" s="130"/>
      <c r="AC462" s="130"/>
      <c r="AD462" s="130"/>
      <c r="AE462" s="130"/>
      <c r="AF462" s="130"/>
      <c r="AG462" s="130"/>
      <c r="AH462" s="130"/>
      <c r="AI462" s="130"/>
      <c r="AJ462" s="130"/>
      <c r="AK462" s="130"/>
      <c r="AL462" s="131"/>
      <c r="AM462" s="131"/>
      <c r="AN462" s="131"/>
      <c r="AO462" s="131"/>
      <c r="AP462" s="131"/>
      <c r="AQ462" s="131"/>
      <c r="AR462" s="131"/>
      <c r="AS462" s="131"/>
    </row>
    <row r="463" spans="15:45" s="129" customFormat="1" ht="32.5">
      <c r="O463" s="130"/>
      <c r="P463" s="130"/>
      <c r="Q463" s="130"/>
      <c r="R463" s="130"/>
      <c r="S463" s="130"/>
      <c r="T463" s="130"/>
      <c r="U463" s="130"/>
      <c r="V463" s="130"/>
      <c r="W463" s="130"/>
      <c r="X463" s="130"/>
      <c r="Y463" s="130"/>
      <c r="Z463" s="130"/>
      <c r="AA463" s="130"/>
      <c r="AB463" s="130"/>
      <c r="AC463" s="130"/>
      <c r="AD463" s="130"/>
      <c r="AE463" s="130"/>
      <c r="AF463" s="130"/>
      <c r="AG463" s="130"/>
      <c r="AH463" s="130"/>
      <c r="AI463" s="130"/>
      <c r="AJ463" s="130"/>
      <c r="AK463" s="130"/>
      <c r="AL463" s="131"/>
      <c r="AM463" s="131"/>
      <c r="AN463" s="131"/>
      <c r="AO463" s="131"/>
      <c r="AP463" s="131"/>
      <c r="AQ463" s="131"/>
      <c r="AR463" s="131"/>
      <c r="AS463" s="131"/>
    </row>
    <row r="464" spans="15:45" s="129" customFormat="1" ht="32.5">
      <c r="O464" s="130"/>
      <c r="P464" s="130"/>
      <c r="Q464" s="130"/>
      <c r="R464" s="130"/>
      <c r="S464" s="130"/>
      <c r="T464" s="130"/>
      <c r="U464" s="130"/>
      <c r="V464" s="130"/>
      <c r="W464" s="130"/>
      <c r="X464" s="130"/>
      <c r="Y464" s="130"/>
      <c r="Z464" s="130"/>
      <c r="AA464" s="130"/>
      <c r="AB464" s="130"/>
      <c r="AC464" s="130"/>
      <c r="AD464" s="130"/>
      <c r="AE464" s="130"/>
      <c r="AF464" s="130"/>
      <c r="AG464" s="130"/>
      <c r="AH464" s="130"/>
      <c r="AI464" s="130"/>
      <c r="AJ464" s="130"/>
      <c r="AK464" s="130"/>
      <c r="AL464" s="131"/>
      <c r="AM464" s="131"/>
      <c r="AN464" s="131"/>
      <c r="AO464" s="131"/>
      <c r="AP464" s="131"/>
      <c r="AQ464" s="131"/>
      <c r="AR464" s="131"/>
      <c r="AS464" s="131"/>
    </row>
    <row r="465" spans="15:45" s="129" customFormat="1" ht="32.5">
      <c r="O465" s="130"/>
      <c r="P465" s="130"/>
      <c r="Q465" s="130"/>
      <c r="R465" s="130"/>
      <c r="S465" s="130"/>
      <c r="T465" s="130"/>
      <c r="U465" s="130"/>
      <c r="V465" s="130"/>
      <c r="W465" s="130"/>
      <c r="X465" s="130"/>
      <c r="Y465" s="130"/>
      <c r="Z465" s="130"/>
      <c r="AA465" s="130"/>
      <c r="AB465" s="130"/>
      <c r="AC465" s="130"/>
      <c r="AD465" s="130"/>
      <c r="AE465" s="130"/>
      <c r="AF465" s="130"/>
      <c r="AG465" s="130"/>
      <c r="AH465" s="130"/>
      <c r="AI465" s="130"/>
      <c r="AJ465" s="130"/>
      <c r="AK465" s="130"/>
      <c r="AL465" s="131"/>
      <c r="AM465" s="131"/>
      <c r="AN465" s="131"/>
      <c r="AO465" s="131"/>
      <c r="AP465" s="131"/>
      <c r="AQ465" s="131"/>
      <c r="AR465" s="131"/>
      <c r="AS465" s="131"/>
    </row>
    <row r="466" spans="15:45" s="129" customFormat="1" ht="32.5">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0"/>
      <c r="AL466" s="131"/>
      <c r="AM466" s="131"/>
      <c r="AN466" s="131"/>
      <c r="AO466" s="131"/>
      <c r="AP466" s="131"/>
      <c r="AQ466" s="131"/>
      <c r="AR466" s="131"/>
      <c r="AS466" s="131"/>
    </row>
    <row r="467" spans="15:45" s="129" customFormat="1" ht="32.5">
      <c r="O467" s="130"/>
      <c r="P467" s="130"/>
      <c r="Q467" s="130"/>
      <c r="R467" s="130"/>
      <c r="S467" s="130"/>
      <c r="T467" s="130"/>
      <c r="U467" s="130"/>
      <c r="V467" s="130"/>
      <c r="W467" s="130"/>
      <c r="X467" s="130"/>
      <c r="Y467" s="130"/>
      <c r="Z467" s="130"/>
      <c r="AA467" s="130"/>
      <c r="AB467" s="130"/>
      <c r="AC467" s="130"/>
      <c r="AD467" s="130"/>
      <c r="AE467" s="130"/>
      <c r="AF467" s="130"/>
      <c r="AG467" s="130"/>
      <c r="AH467" s="130"/>
      <c r="AI467" s="130"/>
      <c r="AJ467" s="130"/>
      <c r="AK467" s="130"/>
      <c r="AL467" s="131"/>
      <c r="AM467" s="131"/>
      <c r="AN467" s="131"/>
      <c r="AO467" s="131"/>
      <c r="AP467" s="131"/>
      <c r="AQ467" s="131"/>
      <c r="AR467" s="131"/>
      <c r="AS467" s="131"/>
    </row>
    <row r="468" spans="15:45" s="129" customFormat="1" ht="32.5">
      <c r="O468" s="130"/>
      <c r="P468" s="130"/>
      <c r="Q468" s="130"/>
      <c r="R468" s="130"/>
      <c r="S468" s="130"/>
      <c r="T468" s="130"/>
      <c r="U468" s="130"/>
      <c r="V468" s="130"/>
      <c r="W468" s="130"/>
      <c r="X468" s="130"/>
      <c r="Y468" s="130"/>
      <c r="Z468" s="130"/>
      <c r="AA468" s="130"/>
      <c r="AB468" s="130"/>
      <c r="AC468" s="130"/>
      <c r="AD468" s="130"/>
      <c r="AE468" s="130"/>
      <c r="AF468" s="130"/>
      <c r="AG468" s="130"/>
      <c r="AH468" s="130"/>
      <c r="AI468" s="130"/>
      <c r="AJ468" s="130"/>
      <c r="AK468" s="130"/>
      <c r="AL468" s="131"/>
      <c r="AM468" s="131"/>
      <c r="AN468" s="131"/>
      <c r="AO468" s="131"/>
      <c r="AP468" s="131"/>
      <c r="AQ468" s="131"/>
      <c r="AR468" s="131"/>
      <c r="AS468" s="131"/>
    </row>
    <row r="469" spans="15:45" s="129" customFormat="1" ht="32.5">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0"/>
      <c r="AL469" s="131"/>
      <c r="AM469" s="131"/>
      <c r="AN469" s="131"/>
      <c r="AO469" s="131"/>
      <c r="AP469" s="131"/>
      <c r="AQ469" s="131"/>
      <c r="AR469" s="131"/>
      <c r="AS469" s="131"/>
    </row>
    <row r="470" spans="15:45" s="129" customFormat="1" ht="32.5">
      <c r="O470" s="130"/>
      <c r="P470" s="130"/>
      <c r="Q470" s="130"/>
      <c r="R470" s="130"/>
      <c r="S470" s="130"/>
      <c r="T470" s="130"/>
      <c r="U470" s="130"/>
      <c r="V470" s="130"/>
      <c r="W470" s="130"/>
      <c r="X470" s="130"/>
      <c r="Y470" s="130"/>
      <c r="Z470" s="130"/>
      <c r="AA470" s="130"/>
      <c r="AB470" s="130"/>
      <c r="AC470" s="130"/>
      <c r="AD470" s="130"/>
      <c r="AE470" s="130"/>
      <c r="AF470" s="130"/>
      <c r="AG470" s="130"/>
      <c r="AH470" s="130"/>
      <c r="AI470" s="130"/>
      <c r="AJ470" s="130"/>
      <c r="AK470" s="130"/>
      <c r="AL470" s="131"/>
      <c r="AM470" s="131"/>
      <c r="AN470" s="131"/>
      <c r="AO470" s="131"/>
      <c r="AP470" s="131"/>
      <c r="AQ470" s="131"/>
      <c r="AR470" s="131"/>
      <c r="AS470" s="131"/>
    </row>
    <row r="471" spans="15:45" s="129" customFormat="1" ht="32.5">
      <c r="O471" s="130"/>
      <c r="P471" s="130"/>
      <c r="Q471" s="130"/>
      <c r="R471" s="130"/>
      <c r="S471" s="130"/>
      <c r="T471" s="130"/>
      <c r="U471" s="130"/>
      <c r="V471" s="130"/>
      <c r="W471" s="130"/>
      <c r="X471" s="130"/>
      <c r="Y471" s="130"/>
      <c r="Z471" s="130"/>
      <c r="AA471" s="130"/>
      <c r="AB471" s="130"/>
      <c r="AC471" s="130"/>
      <c r="AD471" s="130"/>
      <c r="AE471" s="130"/>
      <c r="AF471" s="130"/>
      <c r="AG471" s="130"/>
      <c r="AH471" s="130"/>
      <c r="AI471" s="130"/>
      <c r="AJ471" s="130"/>
      <c r="AK471" s="130"/>
      <c r="AL471" s="131"/>
      <c r="AM471" s="131"/>
      <c r="AN471" s="131"/>
      <c r="AO471" s="131"/>
      <c r="AP471" s="131"/>
      <c r="AQ471" s="131"/>
      <c r="AR471" s="131"/>
      <c r="AS471" s="131"/>
    </row>
    <row r="472" spans="15:45" s="129" customFormat="1" ht="32.5">
      <c r="O472" s="130"/>
      <c r="P472" s="130"/>
      <c r="Q472" s="130"/>
      <c r="R472" s="130"/>
      <c r="S472" s="130"/>
      <c r="T472" s="130"/>
      <c r="U472" s="130"/>
      <c r="V472" s="130"/>
      <c r="W472" s="130"/>
      <c r="X472" s="130"/>
      <c r="Y472" s="130"/>
      <c r="Z472" s="130"/>
      <c r="AA472" s="130"/>
      <c r="AB472" s="130"/>
      <c r="AC472" s="130"/>
      <c r="AD472" s="130"/>
      <c r="AE472" s="130"/>
      <c r="AF472" s="130"/>
      <c r="AG472" s="130"/>
      <c r="AH472" s="130"/>
      <c r="AI472" s="130"/>
      <c r="AJ472" s="130"/>
      <c r="AK472" s="130"/>
      <c r="AL472" s="131"/>
      <c r="AM472" s="131"/>
      <c r="AN472" s="131"/>
      <c r="AO472" s="131"/>
      <c r="AP472" s="131"/>
      <c r="AQ472" s="131"/>
      <c r="AR472" s="131"/>
      <c r="AS472" s="131"/>
    </row>
    <row r="473" spans="15:45" s="129" customFormat="1" ht="32.5">
      <c r="O473" s="130"/>
      <c r="P473" s="130"/>
      <c r="Q473" s="130"/>
      <c r="R473" s="130"/>
      <c r="S473" s="130"/>
      <c r="T473" s="130"/>
      <c r="U473" s="130"/>
      <c r="V473" s="130"/>
      <c r="W473" s="130"/>
      <c r="X473" s="130"/>
      <c r="Y473" s="130"/>
      <c r="Z473" s="130"/>
      <c r="AA473" s="130"/>
      <c r="AB473" s="130"/>
      <c r="AC473" s="130"/>
      <c r="AD473" s="130"/>
      <c r="AE473" s="130"/>
      <c r="AF473" s="130"/>
      <c r="AG473" s="130"/>
      <c r="AH473" s="130"/>
      <c r="AI473" s="130"/>
      <c r="AJ473" s="130"/>
      <c r="AK473" s="130"/>
      <c r="AL473" s="131"/>
      <c r="AM473" s="131"/>
      <c r="AN473" s="131"/>
      <c r="AO473" s="131"/>
      <c r="AP473" s="131"/>
      <c r="AQ473" s="131"/>
      <c r="AR473" s="131"/>
      <c r="AS473" s="131"/>
    </row>
    <row r="474" spans="15:45" s="129" customFormat="1" ht="32.5">
      <c r="O474" s="130"/>
      <c r="P474" s="130"/>
      <c r="Q474" s="130"/>
      <c r="R474" s="130"/>
      <c r="S474" s="130"/>
      <c r="T474" s="130"/>
      <c r="U474" s="130"/>
      <c r="V474" s="130"/>
      <c r="W474" s="130"/>
      <c r="X474" s="130"/>
      <c r="Y474" s="130"/>
      <c r="Z474" s="130"/>
      <c r="AA474" s="130"/>
      <c r="AB474" s="130"/>
      <c r="AC474" s="130"/>
      <c r="AD474" s="130"/>
      <c r="AE474" s="130"/>
      <c r="AF474" s="130"/>
      <c r="AG474" s="130"/>
      <c r="AH474" s="130"/>
      <c r="AI474" s="130"/>
      <c r="AJ474" s="130"/>
      <c r="AK474" s="130"/>
      <c r="AL474" s="131"/>
      <c r="AM474" s="131"/>
      <c r="AN474" s="131"/>
      <c r="AO474" s="131"/>
      <c r="AP474" s="131"/>
      <c r="AQ474" s="131"/>
      <c r="AR474" s="131"/>
      <c r="AS474" s="131"/>
    </row>
    <row r="475" spans="15:45" s="129" customFormat="1" ht="32.5">
      <c r="O475" s="130"/>
      <c r="P475" s="130"/>
      <c r="Q475" s="130"/>
      <c r="R475" s="130"/>
      <c r="S475" s="130"/>
      <c r="T475" s="130"/>
      <c r="U475" s="130"/>
      <c r="V475" s="130"/>
      <c r="W475" s="130"/>
      <c r="X475" s="130"/>
      <c r="Y475" s="130"/>
      <c r="Z475" s="130"/>
      <c r="AA475" s="130"/>
      <c r="AB475" s="130"/>
      <c r="AC475" s="130"/>
      <c r="AD475" s="130"/>
      <c r="AE475" s="130"/>
      <c r="AF475" s="130"/>
      <c r="AG475" s="130"/>
      <c r="AH475" s="130"/>
      <c r="AI475" s="130"/>
      <c r="AJ475" s="130"/>
      <c r="AK475" s="130"/>
      <c r="AL475" s="131"/>
      <c r="AM475" s="131"/>
      <c r="AN475" s="131"/>
      <c r="AO475" s="131"/>
      <c r="AP475" s="131"/>
      <c r="AQ475" s="131"/>
      <c r="AR475" s="131"/>
      <c r="AS475" s="131"/>
    </row>
    <row r="476" spans="15:45" s="129" customFormat="1" ht="32.5">
      <c r="O476" s="130"/>
      <c r="P476" s="130"/>
      <c r="Q476" s="130"/>
      <c r="R476" s="130"/>
      <c r="S476" s="130"/>
      <c r="T476" s="130"/>
      <c r="U476" s="130"/>
      <c r="V476" s="130"/>
      <c r="W476" s="130"/>
      <c r="X476" s="130"/>
      <c r="Y476" s="130"/>
      <c r="Z476" s="130"/>
      <c r="AA476" s="130"/>
      <c r="AB476" s="130"/>
      <c r="AC476" s="130"/>
      <c r="AD476" s="130"/>
      <c r="AE476" s="130"/>
      <c r="AF476" s="130"/>
      <c r="AG476" s="130"/>
      <c r="AH476" s="130"/>
      <c r="AI476" s="130"/>
      <c r="AJ476" s="130"/>
      <c r="AK476" s="130"/>
      <c r="AL476" s="131"/>
      <c r="AM476" s="131"/>
      <c r="AN476" s="131"/>
      <c r="AO476" s="131"/>
      <c r="AP476" s="131"/>
      <c r="AQ476" s="131"/>
      <c r="AR476" s="131"/>
      <c r="AS476" s="131"/>
    </row>
    <row r="477" spans="15:45" s="129" customFormat="1" ht="32.5">
      <c r="O477" s="130"/>
      <c r="P477" s="130"/>
      <c r="Q477" s="130"/>
      <c r="R477" s="130"/>
      <c r="S477" s="130"/>
      <c r="T477" s="130"/>
      <c r="U477" s="130"/>
      <c r="V477" s="130"/>
      <c r="W477" s="130"/>
      <c r="X477" s="130"/>
      <c r="Y477" s="130"/>
      <c r="Z477" s="130"/>
      <c r="AA477" s="130"/>
      <c r="AB477" s="130"/>
      <c r="AC477" s="130"/>
      <c r="AD477" s="130"/>
      <c r="AE477" s="130"/>
      <c r="AF477" s="130"/>
      <c r="AG477" s="130"/>
      <c r="AH477" s="130"/>
      <c r="AI477" s="130"/>
      <c r="AJ477" s="130"/>
      <c r="AK477" s="130"/>
      <c r="AL477" s="131"/>
      <c r="AM477" s="131"/>
      <c r="AN477" s="131"/>
      <c r="AO477" s="131"/>
      <c r="AP477" s="131"/>
      <c r="AQ477" s="131"/>
      <c r="AR477" s="131"/>
      <c r="AS477" s="131"/>
    </row>
    <row r="478" spans="15:45" s="129" customFormat="1" ht="32.5">
      <c r="O478" s="130"/>
      <c r="P478" s="130"/>
      <c r="Q478" s="130"/>
      <c r="R478" s="130"/>
      <c r="S478" s="130"/>
      <c r="T478" s="130"/>
      <c r="U478" s="130"/>
      <c r="V478" s="130"/>
      <c r="W478" s="130"/>
      <c r="X478" s="130"/>
      <c r="Y478" s="130"/>
      <c r="Z478" s="130"/>
      <c r="AA478" s="130"/>
      <c r="AB478" s="130"/>
      <c r="AC478" s="130"/>
      <c r="AD478" s="130"/>
      <c r="AE478" s="130"/>
      <c r="AF478" s="130"/>
      <c r="AG478" s="130"/>
      <c r="AH478" s="130"/>
      <c r="AI478" s="130"/>
      <c r="AJ478" s="130"/>
      <c r="AK478" s="130"/>
      <c r="AL478" s="131"/>
      <c r="AM478" s="131"/>
      <c r="AN478" s="131"/>
      <c r="AO478" s="131"/>
      <c r="AP478" s="131"/>
      <c r="AQ478" s="131"/>
      <c r="AR478" s="131"/>
      <c r="AS478" s="131"/>
    </row>
    <row r="479" spans="15:45" s="129" customFormat="1" ht="32.5">
      <c r="O479" s="130"/>
      <c r="P479" s="130"/>
      <c r="Q479" s="130"/>
      <c r="R479" s="130"/>
      <c r="S479" s="130"/>
      <c r="T479" s="130"/>
      <c r="U479" s="130"/>
      <c r="V479" s="130"/>
      <c r="W479" s="130"/>
      <c r="X479" s="130"/>
      <c r="Y479" s="130"/>
      <c r="Z479" s="130"/>
      <c r="AA479" s="130"/>
      <c r="AB479" s="130"/>
      <c r="AC479" s="130"/>
      <c r="AD479" s="130"/>
      <c r="AE479" s="130"/>
      <c r="AF479" s="130"/>
      <c r="AG479" s="130"/>
      <c r="AH479" s="130"/>
      <c r="AI479" s="130"/>
      <c r="AJ479" s="130"/>
      <c r="AK479" s="130"/>
      <c r="AL479" s="131"/>
      <c r="AM479" s="131"/>
      <c r="AN479" s="131"/>
      <c r="AO479" s="131"/>
      <c r="AP479" s="131"/>
      <c r="AQ479" s="131"/>
      <c r="AR479" s="131"/>
      <c r="AS479" s="131"/>
    </row>
    <row r="480" spans="15:45" s="129" customFormat="1" ht="32.5">
      <c r="O480" s="130"/>
      <c r="P480" s="130"/>
      <c r="Q480" s="130"/>
      <c r="R480" s="130"/>
      <c r="S480" s="130"/>
      <c r="T480" s="130"/>
      <c r="U480" s="130"/>
      <c r="V480" s="130"/>
      <c r="W480" s="130"/>
      <c r="X480" s="130"/>
      <c r="Y480" s="130"/>
      <c r="Z480" s="130"/>
      <c r="AA480" s="130"/>
      <c r="AB480" s="130"/>
      <c r="AC480" s="130"/>
      <c r="AD480" s="130"/>
      <c r="AE480" s="130"/>
      <c r="AF480" s="130"/>
      <c r="AG480" s="130"/>
      <c r="AH480" s="130"/>
      <c r="AI480" s="130"/>
      <c r="AJ480" s="130"/>
      <c r="AK480" s="130"/>
      <c r="AL480" s="131"/>
      <c r="AM480" s="131"/>
      <c r="AN480" s="131"/>
      <c r="AO480" s="131"/>
      <c r="AP480" s="131"/>
      <c r="AQ480" s="131"/>
      <c r="AR480" s="131"/>
      <c r="AS480" s="131"/>
    </row>
    <row r="481" spans="15:45" s="129" customFormat="1" ht="32.5">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1"/>
      <c r="AM481" s="131"/>
      <c r="AN481" s="131"/>
      <c r="AO481" s="131"/>
      <c r="AP481" s="131"/>
      <c r="AQ481" s="131"/>
      <c r="AR481" s="131"/>
      <c r="AS481" s="131"/>
    </row>
    <row r="482" spans="15:45" s="129" customFormat="1" ht="32.5">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1"/>
      <c r="AM482" s="131"/>
      <c r="AN482" s="131"/>
      <c r="AO482" s="131"/>
      <c r="AP482" s="131"/>
      <c r="AQ482" s="131"/>
      <c r="AR482" s="131"/>
      <c r="AS482" s="131"/>
    </row>
    <row r="483" spans="15:45" s="129" customFormat="1" ht="32.5">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1"/>
      <c r="AM483" s="131"/>
      <c r="AN483" s="131"/>
      <c r="AO483" s="131"/>
      <c r="AP483" s="131"/>
      <c r="AQ483" s="131"/>
      <c r="AR483" s="131"/>
      <c r="AS483" s="131"/>
    </row>
    <row r="484" spans="15:45" s="129" customFormat="1" ht="32.5">
      <c r="O484" s="130"/>
      <c r="P484" s="130"/>
      <c r="Q484" s="130"/>
      <c r="R484" s="130"/>
      <c r="S484" s="130"/>
      <c r="T484" s="130"/>
      <c r="U484" s="130"/>
      <c r="V484" s="130"/>
      <c r="W484" s="130"/>
      <c r="X484" s="130"/>
      <c r="Y484" s="130"/>
      <c r="Z484" s="130"/>
      <c r="AA484" s="130"/>
      <c r="AB484" s="130"/>
      <c r="AC484" s="130"/>
      <c r="AD484" s="130"/>
      <c r="AE484" s="130"/>
      <c r="AF484" s="130"/>
      <c r="AG484" s="130"/>
      <c r="AH484" s="130"/>
      <c r="AI484" s="130"/>
      <c r="AJ484" s="130"/>
      <c r="AK484" s="130"/>
      <c r="AL484" s="131"/>
      <c r="AM484" s="131"/>
      <c r="AN484" s="131"/>
      <c r="AO484" s="131"/>
      <c r="AP484" s="131"/>
      <c r="AQ484" s="131"/>
      <c r="AR484" s="131"/>
      <c r="AS484" s="131"/>
    </row>
    <row r="485" spans="15:45" s="129" customFormat="1" ht="32.5">
      <c r="O485" s="130"/>
      <c r="P485" s="130"/>
      <c r="Q485" s="130"/>
      <c r="R485" s="130"/>
      <c r="S485" s="130"/>
      <c r="T485" s="130"/>
      <c r="U485" s="130"/>
      <c r="V485" s="130"/>
      <c r="W485" s="130"/>
      <c r="X485" s="130"/>
      <c r="Y485" s="130"/>
      <c r="Z485" s="130"/>
      <c r="AA485" s="130"/>
      <c r="AB485" s="130"/>
      <c r="AC485" s="130"/>
      <c r="AD485" s="130"/>
      <c r="AE485" s="130"/>
      <c r="AF485" s="130"/>
      <c r="AG485" s="130"/>
      <c r="AH485" s="130"/>
      <c r="AI485" s="130"/>
      <c r="AJ485" s="130"/>
      <c r="AK485" s="130"/>
      <c r="AL485" s="131"/>
      <c r="AM485" s="131"/>
      <c r="AN485" s="131"/>
      <c r="AO485" s="131"/>
      <c r="AP485" s="131"/>
      <c r="AQ485" s="131"/>
      <c r="AR485" s="131"/>
      <c r="AS485" s="131"/>
    </row>
    <row r="486" spans="15:45" s="129" customFormat="1" ht="32.5">
      <c r="O486" s="130"/>
      <c r="P486" s="130"/>
      <c r="Q486" s="130"/>
      <c r="R486" s="130"/>
      <c r="S486" s="130"/>
      <c r="T486" s="130"/>
      <c r="U486" s="130"/>
      <c r="V486" s="130"/>
      <c r="W486" s="130"/>
      <c r="X486" s="130"/>
      <c r="Y486" s="130"/>
      <c r="Z486" s="130"/>
      <c r="AA486" s="130"/>
      <c r="AB486" s="130"/>
      <c r="AC486" s="130"/>
      <c r="AD486" s="130"/>
      <c r="AE486" s="130"/>
      <c r="AF486" s="130"/>
      <c r="AG486" s="130"/>
      <c r="AH486" s="130"/>
      <c r="AI486" s="130"/>
      <c r="AJ486" s="130"/>
      <c r="AK486" s="130"/>
      <c r="AL486" s="131"/>
      <c r="AM486" s="131"/>
      <c r="AN486" s="131"/>
      <c r="AO486" s="131"/>
      <c r="AP486" s="131"/>
      <c r="AQ486" s="131"/>
      <c r="AR486" s="131"/>
      <c r="AS486" s="131"/>
    </row>
    <row r="487" spans="15:45" s="129" customFormat="1" ht="32.5">
      <c r="O487" s="130"/>
      <c r="P487" s="130"/>
      <c r="Q487" s="130"/>
      <c r="R487" s="130"/>
      <c r="S487" s="130"/>
      <c r="T487" s="130"/>
      <c r="U487" s="130"/>
      <c r="V487" s="130"/>
      <c r="W487" s="130"/>
      <c r="X487" s="130"/>
      <c r="Y487" s="130"/>
      <c r="Z487" s="130"/>
      <c r="AA487" s="130"/>
      <c r="AB487" s="130"/>
      <c r="AC487" s="130"/>
      <c r="AD487" s="130"/>
      <c r="AE487" s="130"/>
      <c r="AF487" s="130"/>
      <c r="AG487" s="130"/>
      <c r="AH487" s="130"/>
      <c r="AI487" s="130"/>
      <c r="AJ487" s="130"/>
      <c r="AK487" s="130"/>
      <c r="AL487" s="131"/>
      <c r="AM487" s="131"/>
      <c r="AN487" s="131"/>
      <c r="AO487" s="131"/>
      <c r="AP487" s="131"/>
      <c r="AQ487" s="131"/>
      <c r="AR487" s="131"/>
      <c r="AS487" s="131"/>
    </row>
    <row r="488" spans="15:45" s="129" customFormat="1" ht="32.5">
      <c r="O488" s="130"/>
      <c r="P488" s="130"/>
      <c r="Q488" s="130"/>
      <c r="R488" s="130"/>
      <c r="S488" s="130"/>
      <c r="T488" s="130"/>
      <c r="U488" s="130"/>
      <c r="V488" s="130"/>
      <c r="W488" s="130"/>
      <c r="X488" s="130"/>
      <c r="Y488" s="130"/>
      <c r="Z488" s="130"/>
      <c r="AA488" s="130"/>
      <c r="AB488" s="130"/>
      <c r="AC488" s="130"/>
      <c r="AD488" s="130"/>
      <c r="AE488" s="130"/>
      <c r="AF488" s="130"/>
      <c r="AG488" s="130"/>
      <c r="AH488" s="130"/>
      <c r="AI488" s="130"/>
      <c r="AJ488" s="130"/>
      <c r="AK488" s="130"/>
      <c r="AL488" s="131"/>
      <c r="AM488" s="131"/>
      <c r="AN488" s="131"/>
      <c r="AO488" s="131"/>
      <c r="AP488" s="131"/>
      <c r="AQ488" s="131"/>
      <c r="AR488" s="131"/>
      <c r="AS488" s="131"/>
    </row>
    <row r="489" spans="15:45" s="129" customFormat="1" ht="32.5">
      <c r="O489" s="130"/>
      <c r="P489" s="130"/>
      <c r="Q489" s="130"/>
      <c r="R489" s="130"/>
      <c r="S489" s="130"/>
      <c r="T489" s="130"/>
      <c r="U489" s="130"/>
      <c r="V489" s="130"/>
      <c r="W489" s="130"/>
      <c r="X489" s="130"/>
      <c r="Y489" s="130"/>
      <c r="Z489" s="130"/>
      <c r="AA489" s="130"/>
      <c r="AB489" s="130"/>
      <c r="AC489" s="130"/>
      <c r="AD489" s="130"/>
      <c r="AE489" s="130"/>
      <c r="AF489" s="130"/>
      <c r="AG489" s="130"/>
      <c r="AH489" s="130"/>
      <c r="AI489" s="130"/>
      <c r="AJ489" s="130"/>
      <c r="AK489" s="130"/>
      <c r="AL489" s="131"/>
      <c r="AM489" s="131"/>
      <c r="AN489" s="131"/>
      <c r="AO489" s="131"/>
      <c r="AP489" s="131"/>
      <c r="AQ489" s="131"/>
      <c r="AR489" s="131"/>
      <c r="AS489" s="131"/>
    </row>
    <row r="490" spans="15:45" s="129" customFormat="1" ht="32.5">
      <c r="O490" s="130"/>
      <c r="P490" s="130"/>
      <c r="Q490" s="130"/>
      <c r="R490" s="130"/>
      <c r="S490" s="130"/>
      <c r="T490" s="130"/>
      <c r="U490" s="130"/>
      <c r="V490" s="130"/>
      <c r="W490" s="130"/>
      <c r="X490" s="130"/>
      <c r="Y490" s="130"/>
      <c r="Z490" s="130"/>
      <c r="AA490" s="130"/>
      <c r="AB490" s="130"/>
      <c r="AC490" s="130"/>
      <c r="AD490" s="130"/>
      <c r="AE490" s="130"/>
      <c r="AF490" s="130"/>
      <c r="AG490" s="130"/>
      <c r="AH490" s="130"/>
      <c r="AI490" s="130"/>
      <c r="AJ490" s="130"/>
      <c r="AK490" s="130"/>
      <c r="AL490" s="131"/>
      <c r="AM490" s="131"/>
      <c r="AN490" s="131"/>
      <c r="AO490" s="131"/>
      <c r="AP490" s="131"/>
      <c r="AQ490" s="131"/>
      <c r="AR490" s="131"/>
      <c r="AS490" s="131"/>
    </row>
    <row r="491" spans="15:45" s="129" customFormat="1" ht="32.5">
      <c r="O491" s="130"/>
      <c r="P491" s="130"/>
      <c r="Q491" s="130"/>
      <c r="R491" s="130"/>
      <c r="S491" s="130"/>
      <c r="T491" s="130"/>
      <c r="U491" s="130"/>
      <c r="V491" s="130"/>
      <c r="W491" s="130"/>
      <c r="X491" s="130"/>
      <c r="Y491" s="130"/>
      <c r="Z491" s="130"/>
      <c r="AA491" s="130"/>
      <c r="AB491" s="130"/>
      <c r="AC491" s="130"/>
      <c r="AD491" s="130"/>
      <c r="AE491" s="130"/>
      <c r="AF491" s="130"/>
      <c r="AG491" s="130"/>
      <c r="AH491" s="130"/>
      <c r="AI491" s="130"/>
      <c r="AJ491" s="130"/>
      <c r="AK491" s="130"/>
      <c r="AL491" s="131"/>
      <c r="AM491" s="131"/>
      <c r="AN491" s="131"/>
      <c r="AO491" s="131"/>
      <c r="AP491" s="131"/>
      <c r="AQ491" s="131"/>
      <c r="AR491" s="131"/>
      <c r="AS491" s="131"/>
    </row>
    <row r="492" spans="15:45" s="129" customFormat="1" ht="32.5">
      <c r="O492" s="130"/>
      <c r="P492" s="130"/>
      <c r="Q492" s="130"/>
      <c r="R492" s="130"/>
      <c r="S492" s="130"/>
      <c r="T492" s="130"/>
      <c r="U492" s="130"/>
      <c r="V492" s="130"/>
      <c r="W492" s="130"/>
      <c r="X492" s="130"/>
      <c r="Y492" s="130"/>
      <c r="Z492" s="130"/>
      <c r="AA492" s="130"/>
      <c r="AB492" s="130"/>
      <c r="AC492" s="130"/>
      <c r="AD492" s="130"/>
      <c r="AE492" s="130"/>
      <c r="AF492" s="130"/>
      <c r="AG492" s="130"/>
      <c r="AH492" s="130"/>
      <c r="AI492" s="130"/>
      <c r="AJ492" s="130"/>
      <c r="AK492" s="130"/>
      <c r="AL492" s="131"/>
      <c r="AM492" s="131"/>
      <c r="AN492" s="131"/>
      <c r="AO492" s="131"/>
      <c r="AP492" s="131"/>
      <c r="AQ492" s="131"/>
      <c r="AR492" s="131"/>
      <c r="AS492" s="131"/>
    </row>
    <row r="493" spans="15:45" s="129" customFormat="1" ht="32.5">
      <c r="O493" s="130"/>
      <c r="P493" s="130"/>
      <c r="Q493" s="130"/>
      <c r="R493" s="130"/>
      <c r="S493" s="130"/>
      <c r="T493" s="130"/>
      <c r="U493" s="130"/>
      <c r="V493" s="130"/>
      <c r="W493" s="130"/>
      <c r="X493" s="130"/>
      <c r="Y493" s="130"/>
      <c r="Z493" s="130"/>
      <c r="AA493" s="130"/>
      <c r="AB493" s="130"/>
      <c r="AC493" s="130"/>
      <c r="AD493" s="130"/>
      <c r="AE493" s="130"/>
      <c r="AF493" s="130"/>
      <c r="AG493" s="130"/>
      <c r="AH493" s="130"/>
      <c r="AI493" s="130"/>
      <c r="AJ493" s="130"/>
      <c r="AK493" s="130"/>
      <c r="AL493" s="131"/>
      <c r="AM493" s="131"/>
      <c r="AN493" s="131"/>
      <c r="AO493" s="131"/>
      <c r="AP493" s="131"/>
      <c r="AQ493" s="131"/>
      <c r="AR493" s="131"/>
      <c r="AS493" s="131"/>
    </row>
    <row r="494" spans="15:45" s="129" customFormat="1" ht="32.5">
      <c r="O494" s="130"/>
      <c r="P494" s="130"/>
      <c r="Q494" s="130"/>
      <c r="R494" s="130"/>
      <c r="S494" s="130"/>
      <c r="T494" s="130"/>
      <c r="U494" s="130"/>
      <c r="V494" s="130"/>
      <c r="W494" s="130"/>
      <c r="X494" s="130"/>
      <c r="Y494" s="130"/>
      <c r="Z494" s="130"/>
      <c r="AA494" s="130"/>
      <c r="AB494" s="130"/>
      <c r="AC494" s="130"/>
      <c r="AD494" s="130"/>
      <c r="AE494" s="130"/>
      <c r="AF494" s="130"/>
      <c r="AG494" s="130"/>
      <c r="AH494" s="130"/>
      <c r="AI494" s="130"/>
      <c r="AJ494" s="130"/>
      <c r="AK494" s="130"/>
      <c r="AL494" s="131"/>
      <c r="AM494" s="131"/>
      <c r="AN494" s="131"/>
      <c r="AO494" s="131"/>
      <c r="AP494" s="131"/>
      <c r="AQ494" s="131"/>
      <c r="AR494" s="131"/>
      <c r="AS494" s="131"/>
    </row>
    <row r="495" spans="15:45" s="129" customFormat="1" ht="32.5">
      <c r="O495" s="130"/>
      <c r="P495" s="130"/>
      <c r="Q495" s="130"/>
      <c r="R495" s="130"/>
      <c r="S495" s="130"/>
      <c r="T495" s="130"/>
      <c r="U495" s="130"/>
      <c r="V495" s="130"/>
      <c r="W495" s="130"/>
      <c r="X495" s="130"/>
      <c r="Y495" s="130"/>
      <c r="Z495" s="130"/>
      <c r="AA495" s="130"/>
      <c r="AB495" s="130"/>
      <c r="AC495" s="130"/>
      <c r="AD495" s="130"/>
      <c r="AE495" s="130"/>
      <c r="AF495" s="130"/>
      <c r="AG495" s="130"/>
      <c r="AH495" s="130"/>
      <c r="AI495" s="130"/>
      <c r="AJ495" s="130"/>
      <c r="AK495" s="130"/>
      <c r="AL495" s="131"/>
      <c r="AM495" s="131"/>
      <c r="AN495" s="131"/>
      <c r="AO495" s="131"/>
      <c r="AP495" s="131"/>
      <c r="AQ495" s="131"/>
      <c r="AR495" s="131"/>
      <c r="AS495" s="131"/>
    </row>
    <row r="496" spans="15:45" s="129" customFormat="1" ht="32.5">
      <c r="O496" s="130"/>
      <c r="P496" s="130"/>
      <c r="Q496" s="130"/>
      <c r="R496" s="130"/>
      <c r="S496" s="130"/>
      <c r="T496" s="130"/>
      <c r="U496" s="130"/>
      <c r="V496" s="130"/>
      <c r="W496" s="130"/>
      <c r="X496" s="130"/>
      <c r="Y496" s="130"/>
      <c r="Z496" s="130"/>
      <c r="AA496" s="130"/>
      <c r="AB496" s="130"/>
      <c r="AC496" s="130"/>
      <c r="AD496" s="130"/>
      <c r="AE496" s="130"/>
      <c r="AF496" s="130"/>
      <c r="AG496" s="130"/>
      <c r="AH496" s="130"/>
      <c r="AI496" s="130"/>
      <c r="AJ496" s="130"/>
      <c r="AK496" s="130"/>
      <c r="AL496" s="131"/>
      <c r="AM496" s="131"/>
      <c r="AN496" s="131"/>
      <c r="AO496" s="131"/>
      <c r="AP496" s="131"/>
      <c r="AQ496" s="131"/>
      <c r="AR496" s="131"/>
      <c r="AS496" s="131"/>
    </row>
    <row r="497" spans="15:45" s="129" customFormat="1" ht="32.5">
      <c r="O497" s="130"/>
      <c r="P497" s="130"/>
      <c r="Q497" s="130"/>
      <c r="R497" s="130"/>
      <c r="S497" s="130"/>
      <c r="T497" s="130"/>
      <c r="U497" s="130"/>
      <c r="V497" s="130"/>
      <c r="W497" s="130"/>
      <c r="X497" s="130"/>
      <c r="Y497" s="130"/>
      <c r="Z497" s="130"/>
      <c r="AA497" s="130"/>
      <c r="AB497" s="130"/>
      <c r="AC497" s="130"/>
      <c r="AD497" s="130"/>
      <c r="AE497" s="130"/>
      <c r="AF497" s="130"/>
      <c r="AG497" s="130"/>
      <c r="AH497" s="130"/>
      <c r="AI497" s="130"/>
      <c r="AJ497" s="130"/>
      <c r="AK497" s="130"/>
      <c r="AL497" s="131"/>
      <c r="AM497" s="131"/>
      <c r="AN497" s="131"/>
      <c r="AO497" s="131"/>
      <c r="AP497" s="131"/>
      <c r="AQ497" s="131"/>
      <c r="AR497" s="131"/>
      <c r="AS497" s="131"/>
    </row>
    <row r="498" spans="15:45" s="129" customFormat="1" ht="32.5">
      <c r="O498" s="130"/>
      <c r="P498" s="130"/>
      <c r="Q498" s="130"/>
      <c r="R498" s="130"/>
      <c r="S498" s="130"/>
      <c r="T498" s="130"/>
      <c r="U498" s="130"/>
      <c r="V498" s="130"/>
      <c r="W498" s="130"/>
      <c r="X498" s="130"/>
      <c r="Y498" s="130"/>
      <c r="Z498" s="130"/>
      <c r="AA498" s="130"/>
      <c r="AB498" s="130"/>
      <c r="AC498" s="130"/>
      <c r="AD498" s="130"/>
      <c r="AE498" s="130"/>
      <c r="AF498" s="130"/>
      <c r="AG498" s="130"/>
      <c r="AH498" s="130"/>
      <c r="AI498" s="130"/>
      <c r="AJ498" s="130"/>
      <c r="AK498" s="130"/>
      <c r="AL498" s="131"/>
      <c r="AM498" s="131"/>
      <c r="AN498" s="131"/>
      <c r="AO498" s="131"/>
      <c r="AP498" s="131"/>
      <c r="AQ498" s="131"/>
      <c r="AR498" s="131"/>
      <c r="AS498" s="131"/>
    </row>
    <row r="499" spans="15:45" s="129" customFormat="1" ht="32.5">
      <c r="O499" s="130"/>
      <c r="P499" s="130"/>
      <c r="Q499" s="130"/>
      <c r="R499" s="130"/>
      <c r="S499" s="130"/>
      <c r="T499" s="130"/>
      <c r="U499" s="130"/>
      <c r="V499" s="130"/>
      <c r="W499" s="130"/>
      <c r="X499" s="130"/>
      <c r="Y499" s="130"/>
      <c r="Z499" s="130"/>
      <c r="AA499" s="130"/>
      <c r="AB499" s="130"/>
      <c r="AC499" s="130"/>
      <c r="AD499" s="130"/>
      <c r="AE499" s="130"/>
      <c r="AF499" s="130"/>
      <c r="AG499" s="130"/>
      <c r="AH499" s="130"/>
      <c r="AI499" s="130"/>
      <c r="AJ499" s="130"/>
      <c r="AK499" s="130"/>
      <c r="AL499" s="131"/>
      <c r="AM499" s="131"/>
      <c r="AN499" s="131"/>
      <c r="AO499" s="131"/>
      <c r="AP499" s="131"/>
      <c r="AQ499" s="131"/>
      <c r="AR499" s="131"/>
      <c r="AS499" s="131"/>
    </row>
    <row r="500" spans="15:45" s="129" customFormat="1" ht="32.5">
      <c r="O500" s="130"/>
      <c r="P500" s="130"/>
      <c r="Q500" s="130"/>
      <c r="R500" s="130"/>
      <c r="S500" s="130"/>
      <c r="T500" s="130"/>
      <c r="U500" s="130"/>
      <c r="V500" s="130"/>
      <c r="W500" s="130"/>
      <c r="X500" s="130"/>
      <c r="Y500" s="130"/>
      <c r="Z500" s="130"/>
      <c r="AA500" s="130"/>
      <c r="AB500" s="130"/>
      <c r="AC500" s="130"/>
      <c r="AD500" s="130"/>
      <c r="AE500" s="130"/>
      <c r="AF500" s="130"/>
      <c r="AG500" s="130"/>
      <c r="AH500" s="130"/>
      <c r="AI500" s="130"/>
      <c r="AJ500" s="130"/>
      <c r="AK500" s="130"/>
      <c r="AL500" s="131"/>
      <c r="AM500" s="131"/>
      <c r="AN500" s="131"/>
      <c r="AO500" s="131"/>
      <c r="AP500" s="131"/>
      <c r="AQ500" s="131"/>
      <c r="AR500" s="131"/>
      <c r="AS500" s="131"/>
    </row>
    <row r="501" spans="15:45" s="129" customFormat="1" ht="32.5">
      <c r="O501" s="130"/>
      <c r="P501" s="130"/>
      <c r="Q501" s="130"/>
      <c r="R501" s="130"/>
      <c r="S501" s="130"/>
      <c r="T501" s="130"/>
      <c r="U501" s="130"/>
      <c r="V501" s="130"/>
      <c r="W501" s="130"/>
      <c r="X501" s="130"/>
      <c r="Y501" s="130"/>
      <c r="Z501" s="130"/>
      <c r="AA501" s="130"/>
      <c r="AB501" s="130"/>
      <c r="AC501" s="130"/>
      <c r="AD501" s="130"/>
      <c r="AE501" s="130"/>
      <c r="AF501" s="130"/>
      <c r="AG501" s="130"/>
      <c r="AH501" s="130"/>
      <c r="AI501" s="130"/>
      <c r="AJ501" s="130"/>
      <c r="AK501" s="130"/>
      <c r="AL501" s="131"/>
      <c r="AM501" s="131"/>
      <c r="AN501" s="131"/>
      <c r="AO501" s="131"/>
      <c r="AP501" s="131"/>
      <c r="AQ501" s="131"/>
      <c r="AR501" s="131"/>
      <c r="AS501" s="131"/>
    </row>
    <row r="502" spans="15:45" s="129" customFormat="1" ht="32.5">
      <c r="O502" s="130"/>
      <c r="P502" s="130"/>
      <c r="Q502" s="130"/>
      <c r="R502" s="130"/>
      <c r="S502" s="130"/>
      <c r="T502" s="130"/>
      <c r="U502" s="130"/>
      <c r="V502" s="130"/>
      <c r="W502" s="130"/>
      <c r="X502" s="130"/>
      <c r="Y502" s="130"/>
      <c r="Z502" s="130"/>
      <c r="AA502" s="130"/>
      <c r="AB502" s="130"/>
      <c r="AC502" s="130"/>
      <c r="AD502" s="130"/>
      <c r="AE502" s="130"/>
      <c r="AF502" s="130"/>
      <c r="AG502" s="130"/>
      <c r="AH502" s="130"/>
      <c r="AI502" s="130"/>
      <c r="AJ502" s="130"/>
      <c r="AK502" s="130"/>
      <c r="AL502" s="131"/>
      <c r="AM502" s="131"/>
      <c r="AN502" s="131"/>
      <c r="AO502" s="131"/>
      <c r="AP502" s="131"/>
      <c r="AQ502" s="131"/>
      <c r="AR502" s="131"/>
      <c r="AS502" s="131"/>
    </row>
    <row r="503" spans="15:45" s="129" customFormat="1" ht="32.5">
      <c r="O503" s="130"/>
      <c r="P503" s="130"/>
      <c r="Q503" s="130"/>
      <c r="R503" s="130"/>
      <c r="S503" s="130"/>
      <c r="T503" s="130"/>
      <c r="U503" s="130"/>
      <c r="V503" s="130"/>
      <c r="W503" s="130"/>
      <c r="X503" s="130"/>
      <c r="Y503" s="130"/>
      <c r="Z503" s="130"/>
      <c r="AA503" s="130"/>
      <c r="AB503" s="130"/>
      <c r="AC503" s="130"/>
      <c r="AD503" s="130"/>
      <c r="AE503" s="130"/>
      <c r="AF503" s="130"/>
      <c r="AG503" s="130"/>
      <c r="AH503" s="130"/>
      <c r="AI503" s="130"/>
      <c r="AJ503" s="130"/>
      <c r="AK503" s="130"/>
      <c r="AL503" s="131"/>
      <c r="AM503" s="131"/>
      <c r="AN503" s="131"/>
      <c r="AO503" s="131"/>
      <c r="AP503" s="131"/>
      <c r="AQ503" s="131"/>
      <c r="AR503" s="131"/>
      <c r="AS503" s="131"/>
    </row>
    <row r="504" spans="15:45" s="129" customFormat="1" ht="32.5">
      <c r="O504" s="130"/>
      <c r="P504" s="130"/>
      <c r="Q504" s="130"/>
      <c r="R504" s="130"/>
      <c r="S504" s="130"/>
      <c r="T504" s="130"/>
      <c r="U504" s="130"/>
      <c r="V504" s="130"/>
      <c r="W504" s="130"/>
      <c r="X504" s="130"/>
      <c r="Y504" s="130"/>
      <c r="Z504" s="130"/>
      <c r="AA504" s="130"/>
      <c r="AB504" s="130"/>
      <c r="AC504" s="130"/>
      <c r="AD504" s="130"/>
      <c r="AE504" s="130"/>
      <c r="AF504" s="130"/>
      <c r="AG504" s="130"/>
      <c r="AH504" s="130"/>
      <c r="AI504" s="130"/>
      <c r="AJ504" s="130"/>
      <c r="AK504" s="130"/>
      <c r="AL504" s="131"/>
      <c r="AM504" s="131"/>
      <c r="AN504" s="131"/>
      <c r="AO504" s="131"/>
      <c r="AP504" s="131"/>
      <c r="AQ504" s="131"/>
      <c r="AR504" s="131"/>
      <c r="AS504" s="131"/>
    </row>
    <row r="505" spans="15:45" s="129" customFormat="1" ht="32.5">
      <c r="O505" s="130"/>
      <c r="P505" s="130"/>
      <c r="Q505" s="130"/>
      <c r="R505" s="130"/>
      <c r="S505" s="130"/>
      <c r="T505" s="130"/>
      <c r="U505" s="130"/>
      <c r="V505" s="130"/>
      <c r="W505" s="130"/>
      <c r="X505" s="130"/>
      <c r="Y505" s="130"/>
      <c r="Z505" s="130"/>
      <c r="AA505" s="130"/>
      <c r="AB505" s="130"/>
      <c r="AC505" s="130"/>
      <c r="AD505" s="130"/>
      <c r="AE505" s="130"/>
      <c r="AF505" s="130"/>
      <c r="AG505" s="130"/>
      <c r="AH505" s="130"/>
      <c r="AI505" s="130"/>
      <c r="AJ505" s="130"/>
      <c r="AK505" s="130"/>
      <c r="AL505" s="131"/>
      <c r="AM505" s="131"/>
      <c r="AN505" s="131"/>
      <c r="AO505" s="131"/>
      <c r="AP505" s="131"/>
      <c r="AQ505" s="131"/>
      <c r="AR505" s="131"/>
      <c r="AS505" s="131"/>
    </row>
    <row r="506" spans="15:45" s="129" customFormat="1" ht="32.5">
      <c r="O506" s="130"/>
      <c r="P506" s="130"/>
      <c r="Q506" s="130"/>
      <c r="R506" s="130"/>
      <c r="S506" s="130"/>
      <c r="T506" s="130"/>
      <c r="U506" s="130"/>
      <c r="V506" s="130"/>
      <c r="W506" s="130"/>
      <c r="X506" s="130"/>
      <c r="Y506" s="130"/>
      <c r="Z506" s="130"/>
      <c r="AA506" s="130"/>
      <c r="AB506" s="130"/>
      <c r="AC506" s="130"/>
      <c r="AD506" s="130"/>
      <c r="AE506" s="130"/>
      <c r="AF506" s="130"/>
      <c r="AG506" s="130"/>
      <c r="AH506" s="130"/>
      <c r="AI506" s="130"/>
      <c r="AJ506" s="130"/>
      <c r="AK506" s="130"/>
      <c r="AL506" s="131"/>
      <c r="AM506" s="131"/>
      <c r="AN506" s="131"/>
      <c r="AO506" s="131"/>
      <c r="AP506" s="131"/>
      <c r="AQ506" s="131"/>
      <c r="AR506" s="131"/>
      <c r="AS506" s="131"/>
    </row>
    <row r="507" spans="15:45" s="129" customFormat="1" ht="32.5">
      <c r="O507" s="130"/>
      <c r="P507" s="130"/>
      <c r="Q507" s="130"/>
      <c r="R507" s="130"/>
      <c r="S507" s="130"/>
      <c r="T507" s="130"/>
      <c r="U507" s="130"/>
      <c r="V507" s="130"/>
      <c r="W507" s="130"/>
      <c r="X507" s="130"/>
      <c r="Y507" s="130"/>
      <c r="Z507" s="130"/>
      <c r="AA507" s="130"/>
      <c r="AB507" s="130"/>
      <c r="AC507" s="130"/>
      <c r="AD507" s="130"/>
      <c r="AE507" s="130"/>
      <c r="AF507" s="130"/>
      <c r="AG507" s="130"/>
      <c r="AH507" s="130"/>
      <c r="AI507" s="130"/>
      <c r="AJ507" s="130"/>
      <c r="AK507" s="130"/>
      <c r="AL507" s="131"/>
      <c r="AM507" s="131"/>
      <c r="AN507" s="131"/>
      <c r="AO507" s="131"/>
      <c r="AP507" s="131"/>
      <c r="AQ507" s="131"/>
      <c r="AR507" s="131"/>
      <c r="AS507" s="131"/>
    </row>
    <row r="508" spans="15:45" s="129" customFormat="1" ht="32.5">
      <c r="O508" s="130"/>
      <c r="P508" s="130"/>
      <c r="Q508" s="130"/>
      <c r="R508" s="130"/>
      <c r="S508" s="130"/>
      <c r="T508" s="130"/>
      <c r="U508" s="130"/>
      <c r="V508" s="130"/>
      <c r="W508" s="130"/>
      <c r="X508" s="130"/>
      <c r="Y508" s="130"/>
      <c r="Z508" s="130"/>
      <c r="AA508" s="130"/>
      <c r="AB508" s="130"/>
      <c r="AC508" s="130"/>
      <c r="AD508" s="130"/>
      <c r="AE508" s="130"/>
      <c r="AF508" s="130"/>
      <c r="AG508" s="130"/>
      <c r="AH508" s="130"/>
      <c r="AI508" s="130"/>
      <c r="AJ508" s="130"/>
      <c r="AK508" s="130"/>
      <c r="AL508" s="131"/>
      <c r="AM508" s="131"/>
      <c r="AN508" s="131"/>
      <c r="AO508" s="131"/>
      <c r="AP508" s="131"/>
      <c r="AQ508" s="131"/>
      <c r="AR508" s="131"/>
      <c r="AS508" s="131"/>
    </row>
    <row r="509" spans="15:45" s="129" customFormat="1" ht="32.5">
      <c r="O509" s="130"/>
      <c r="P509" s="130"/>
      <c r="Q509" s="130"/>
      <c r="R509" s="130"/>
      <c r="S509" s="130"/>
      <c r="T509" s="130"/>
      <c r="U509" s="130"/>
      <c r="V509" s="130"/>
      <c r="W509" s="130"/>
      <c r="X509" s="130"/>
      <c r="Y509" s="130"/>
      <c r="Z509" s="130"/>
      <c r="AA509" s="130"/>
      <c r="AB509" s="130"/>
      <c r="AC509" s="130"/>
      <c r="AD509" s="130"/>
      <c r="AE509" s="130"/>
      <c r="AF509" s="130"/>
      <c r="AG509" s="130"/>
      <c r="AH509" s="130"/>
      <c r="AI509" s="130"/>
      <c r="AJ509" s="130"/>
      <c r="AK509" s="130"/>
      <c r="AL509" s="131"/>
      <c r="AM509" s="131"/>
      <c r="AN509" s="131"/>
      <c r="AO509" s="131"/>
      <c r="AP509" s="131"/>
      <c r="AQ509" s="131"/>
      <c r="AR509" s="131"/>
      <c r="AS509" s="131"/>
    </row>
    <row r="510" spans="15:45" s="129" customFormat="1" ht="32.5">
      <c r="O510" s="130"/>
      <c r="P510" s="130"/>
      <c r="Q510" s="130"/>
      <c r="R510" s="130"/>
      <c r="S510" s="130"/>
      <c r="T510" s="130"/>
      <c r="U510" s="130"/>
      <c r="V510" s="130"/>
      <c r="W510" s="130"/>
      <c r="X510" s="130"/>
      <c r="Y510" s="130"/>
      <c r="Z510" s="130"/>
      <c r="AA510" s="130"/>
      <c r="AB510" s="130"/>
      <c r="AC510" s="130"/>
      <c r="AD510" s="130"/>
      <c r="AE510" s="130"/>
      <c r="AF510" s="130"/>
      <c r="AG510" s="130"/>
      <c r="AH510" s="130"/>
      <c r="AI510" s="130"/>
      <c r="AJ510" s="130"/>
      <c r="AK510" s="130"/>
      <c r="AL510" s="131"/>
      <c r="AM510" s="131"/>
      <c r="AN510" s="131"/>
      <c r="AO510" s="131"/>
      <c r="AP510" s="131"/>
      <c r="AQ510" s="131"/>
      <c r="AR510" s="131"/>
      <c r="AS510" s="131"/>
    </row>
    <row r="511" spans="15:45" s="129" customFormat="1" ht="32.5">
      <c r="O511" s="130"/>
      <c r="P511" s="130"/>
      <c r="Q511" s="130"/>
      <c r="R511" s="130"/>
      <c r="S511" s="130"/>
      <c r="T511" s="130"/>
      <c r="U511" s="130"/>
      <c r="V511" s="130"/>
      <c r="W511" s="130"/>
      <c r="X511" s="130"/>
      <c r="Y511" s="130"/>
      <c r="Z511" s="130"/>
      <c r="AA511" s="130"/>
      <c r="AB511" s="130"/>
      <c r="AC511" s="130"/>
      <c r="AD511" s="130"/>
      <c r="AE511" s="130"/>
      <c r="AF511" s="130"/>
      <c r="AG511" s="130"/>
      <c r="AH511" s="130"/>
      <c r="AI511" s="130"/>
      <c r="AJ511" s="130"/>
      <c r="AK511" s="130"/>
      <c r="AL511" s="131"/>
      <c r="AM511" s="131"/>
      <c r="AN511" s="131"/>
      <c r="AO511" s="131"/>
      <c r="AP511" s="131"/>
      <c r="AQ511" s="131"/>
      <c r="AR511" s="131"/>
      <c r="AS511" s="131"/>
    </row>
    <row r="512" spans="15:45" s="129" customFormat="1" ht="32.5">
      <c r="O512" s="130"/>
      <c r="P512" s="130"/>
      <c r="Q512" s="130"/>
      <c r="R512" s="130"/>
      <c r="S512" s="130"/>
      <c r="T512" s="130"/>
      <c r="U512" s="130"/>
      <c r="V512" s="130"/>
      <c r="W512" s="130"/>
      <c r="X512" s="130"/>
      <c r="Y512" s="130"/>
      <c r="Z512" s="130"/>
      <c r="AA512" s="130"/>
      <c r="AB512" s="130"/>
      <c r="AC512" s="130"/>
      <c r="AD512" s="130"/>
      <c r="AE512" s="130"/>
      <c r="AF512" s="130"/>
      <c r="AG512" s="130"/>
      <c r="AH512" s="130"/>
      <c r="AI512" s="130"/>
      <c r="AJ512" s="130"/>
      <c r="AK512" s="130"/>
      <c r="AL512" s="131"/>
      <c r="AM512" s="131"/>
      <c r="AN512" s="131"/>
      <c r="AO512" s="131"/>
      <c r="AP512" s="131"/>
      <c r="AQ512" s="131"/>
      <c r="AR512" s="131"/>
      <c r="AS512" s="131"/>
    </row>
    <row r="513" spans="15:45" s="129" customFormat="1" ht="32.5">
      <c r="O513" s="130"/>
      <c r="P513" s="130"/>
      <c r="Q513" s="130"/>
      <c r="R513" s="130"/>
      <c r="S513" s="130"/>
      <c r="T513" s="130"/>
      <c r="U513" s="130"/>
      <c r="V513" s="130"/>
      <c r="W513" s="130"/>
      <c r="X513" s="130"/>
      <c r="Y513" s="130"/>
      <c r="Z513" s="130"/>
      <c r="AA513" s="130"/>
      <c r="AB513" s="130"/>
      <c r="AC513" s="130"/>
      <c r="AD513" s="130"/>
      <c r="AE513" s="130"/>
      <c r="AF513" s="130"/>
      <c r="AG513" s="130"/>
      <c r="AH513" s="130"/>
      <c r="AI513" s="130"/>
      <c r="AJ513" s="130"/>
      <c r="AK513" s="130"/>
      <c r="AL513" s="131"/>
      <c r="AM513" s="131"/>
      <c r="AN513" s="131"/>
      <c r="AO513" s="131"/>
      <c r="AP513" s="131"/>
      <c r="AQ513" s="131"/>
      <c r="AR513" s="131"/>
      <c r="AS513" s="131"/>
    </row>
    <row r="514" spans="15:45" s="129" customFormat="1" ht="32.5">
      <c r="O514" s="130"/>
      <c r="P514" s="130"/>
      <c r="Q514" s="130"/>
      <c r="R514" s="130"/>
      <c r="S514" s="130"/>
      <c r="T514" s="130"/>
      <c r="U514" s="130"/>
      <c r="V514" s="130"/>
      <c r="W514" s="130"/>
      <c r="X514" s="130"/>
      <c r="Y514" s="130"/>
      <c r="Z514" s="130"/>
      <c r="AA514" s="130"/>
      <c r="AB514" s="130"/>
      <c r="AC514" s="130"/>
      <c r="AD514" s="130"/>
      <c r="AE514" s="130"/>
      <c r="AF514" s="130"/>
      <c r="AG514" s="130"/>
      <c r="AH514" s="130"/>
      <c r="AI514" s="130"/>
      <c r="AJ514" s="130"/>
      <c r="AK514" s="130"/>
      <c r="AL514" s="131"/>
      <c r="AM514" s="131"/>
      <c r="AN514" s="131"/>
      <c r="AO514" s="131"/>
      <c r="AP514" s="131"/>
      <c r="AQ514" s="131"/>
      <c r="AR514" s="131"/>
      <c r="AS514" s="131"/>
    </row>
    <row r="515" spans="15:45" s="129" customFormat="1" ht="32.5">
      <c r="O515" s="130"/>
      <c r="P515" s="130"/>
      <c r="Q515" s="130"/>
      <c r="R515" s="130"/>
      <c r="S515" s="130"/>
      <c r="T515" s="130"/>
      <c r="U515" s="130"/>
      <c r="V515" s="130"/>
      <c r="W515" s="130"/>
      <c r="X515" s="130"/>
      <c r="Y515" s="130"/>
      <c r="Z515" s="130"/>
      <c r="AA515" s="130"/>
      <c r="AB515" s="130"/>
      <c r="AC515" s="130"/>
      <c r="AD515" s="130"/>
      <c r="AE515" s="130"/>
      <c r="AF515" s="130"/>
      <c r="AG515" s="130"/>
      <c r="AH515" s="130"/>
      <c r="AI515" s="130"/>
      <c r="AJ515" s="130"/>
      <c r="AK515" s="130"/>
      <c r="AL515" s="131"/>
      <c r="AM515" s="131"/>
      <c r="AN515" s="131"/>
      <c r="AO515" s="131"/>
      <c r="AP515" s="131"/>
      <c r="AQ515" s="131"/>
      <c r="AR515" s="131"/>
      <c r="AS515" s="131"/>
    </row>
    <row r="516" spans="15:45" s="129" customFormat="1" ht="32.5">
      <c r="O516" s="130"/>
      <c r="P516" s="130"/>
      <c r="Q516" s="130"/>
      <c r="R516" s="130"/>
      <c r="S516" s="130"/>
      <c r="T516" s="130"/>
      <c r="U516" s="130"/>
      <c r="V516" s="130"/>
      <c r="W516" s="130"/>
      <c r="X516" s="130"/>
      <c r="Y516" s="130"/>
      <c r="Z516" s="130"/>
      <c r="AA516" s="130"/>
      <c r="AB516" s="130"/>
      <c r="AC516" s="130"/>
      <c r="AD516" s="130"/>
      <c r="AE516" s="130"/>
      <c r="AF516" s="130"/>
      <c r="AG516" s="130"/>
      <c r="AH516" s="130"/>
      <c r="AI516" s="130"/>
      <c r="AJ516" s="130"/>
      <c r="AK516" s="130"/>
      <c r="AL516" s="131"/>
      <c r="AM516" s="131"/>
      <c r="AN516" s="131"/>
      <c r="AO516" s="131"/>
      <c r="AP516" s="131"/>
      <c r="AQ516" s="131"/>
      <c r="AR516" s="131"/>
      <c r="AS516" s="131"/>
    </row>
    <row r="517" spans="15:45" s="129" customFormat="1" ht="32.5">
      <c r="O517" s="130"/>
      <c r="P517" s="130"/>
      <c r="Q517" s="130"/>
      <c r="R517" s="130"/>
      <c r="S517" s="130"/>
      <c r="T517" s="130"/>
      <c r="U517" s="130"/>
      <c r="V517" s="130"/>
      <c r="W517" s="130"/>
      <c r="X517" s="130"/>
      <c r="Y517" s="130"/>
      <c r="Z517" s="130"/>
      <c r="AA517" s="130"/>
      <c r="AB517" s="130"/>
      <c r="AC517" s="130"/>
      <c r="AD517" s="130"/>
      <c r="AE517" s="130"/>
      <c r="AF517" s="130"/>
      <c r="AG517" s="130"/>
      <c r="AH517" s="130"/>
      <c r="AI517" s="130"/>
      <c r="AJ517" s="130"/>
      <c r="AK517" s="130"/>
      <c r="AL517" s="131"/>
      <c r="AM517" s="131"/>
      <c r="AN517" s="131"/>
      <c r="AO517" s="131"/>
      <c r="AP517" s="131"/>
      <c r="AQ517" s="131"/>
      <c r="AR517" s="131"/>
      <c r="AS517" s="131"/>
    </row>
    <row r="518" spans="15:45" s="129" customFormat="1" ht="32.5">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0"/>
      <c r="AL518" s="131"/>
      <c r="AM518" s="131"/>
      <c r="AN518" s="131"/>
      <c r="AO518" s="131"/>
      <c r="AP518" s="131"/>
      <c r="AQ518" s="131"/>
      <c r="AR518" s="131"/>
      <c r="AS518" s="131"/>
    </row>
    <row r="519" spans="15:45" s="129" customFormat="1" ht="32.5">
      <c r="O519" s="130"/>
      <c r="P519" s="130"/>
      <c r="Q519" s="130"/>
      <c r="R519" s="130"/>
      <c r="S519" s="130"/>
      <c r="T519" s="130"/>
      <c r="U519" s="130"/>
      <c r="V519" s="130"/>
      <c r="W519" s="130"/>
      <c r="X519" s="130"/>
      <c r="Y519" s="130"/>
      <c r="Z519" s="130"/>
      <c r="AA519" s="130"/>
      <c r="AB519" s="130"/>
      <c r="AC519" s="130"/>
      <c r="AD519" s="130"/>
      <c r="AE519" s="130"/>
      <c r="AF519" s="130"/>
      <c r="AG519" s="130"/>
      <c r="AH519" s="130"/>
      <c r="AI519" s="130"/>
      <c r="AJ519" s="130"/>
      <c r="AK519" s="130"/>
      <c r="AL519" s="131"/>
      <c r="AM519" s="131"/>
      <c r="AN519" s="131"/>
      <c r="AO519" s="131"/>
      <c r="AP519" s="131"/>
      <c r="AQ519" s="131"/>
      <c r="AR519" s="131"/>
      <c r="AS519" s="131"/>
    </row>
    <row r="520" spans="15:45" s="129" customFormat="1" ht="32.5">
      <c r="O520" s="130"/>
      <c r="P520" s="130"/>
      <c r="Q520" s="130"/>
      <c r="R520" s="130"/>
      <c r="S520" s="130"/>
      <c r="T520" s="130"/>
      <c r="U520" s="130"/>
      <c r="V520" s="130"/>
      <c r="W520" s="130"/>
      <c r="X520" s="130"/>
      <c r="Y520" s="130"/>
      <c r="Z520" s="130"/>
      <c r="AA520" s="130"/>
      <c r="AB520" s="130"/>
      <c r="AC520" s="130"/>
      <c r="AD520" s="130"/>
      <c r="AE520" s="130"/>
      <c r="AF520" s="130"/>
      <c r="AG520" s="130"/>
      <c r="AH520" s="130"/>
      <c r="AI520" s="130"/>
      <c r="AJ520" s="130"/>
      <c r="AK520" s="130"/>
      <c r="AL520" s="131"/>
      <c r="AM520" s="131"/>
      <c r="AN520" s="131"/>
      <c r="AO520" s="131"/>
      <c r="AP520" s="131"/>
      <c r="AQ520" s="131"/>
      <c r="AR520" s="131"/>
      <c r="AS520" s="131"/>
    </row>
    <row r="521" spans="15:45" s="129" customFormat="1" ht="32.5">
      <c r="O521" s="130"/>
      <c r="P521" s="130"/>
      <c r="Q521" s="130"/>
      <c r="R521" s="130"/>
      <c r="S521" s="130"/>
      <c r="T521" s="130"/>
      <c r="U521" s="130"/>
      <c r="V521" s="130"/>
      <c r="W521" s="130"/>
      <c r="X521" s="130"/>
      <c r="Y521" s="130"/>
      <c r="Z521" s="130"/>
      <c r="AA521" s="130"/>
      <c r="AB521" s="130"/>
      <c r="AC521" s="130"/>
      <c r="AD521" s="130"/>
      <c r="AE521" s="130"/>
      <c r="AF521" s="130"/>
      <c r="AG521" s="130"/>
      <c r="AH521" s="130"/>
      <c r="AI521" s="130"/>
      <c r="AJ521" s="130"/>
      <c r="AK521" s="130"/>
      <c r="AL521" s="131"/>
      <c r="AM521" s="131"/>
      <c r="AN521" s="131"/>
      <c r="AO521" s="131"/>
      <c r="AP521" s="131"/>
      <c r="AQ521" s="131"/>
      <c r="AR521" s="131"/>
      <c r="AS521" s="131"/>
    </row>
    <row r="522" spans="15:45" s="129" customFormat="1" ht="32.5">
      <c r="O522" s="130"/>
      <c r="P522" s="130"/>
      <c r="Q522" s="130"/>
      <c r="R522" s="130"/>
      <c r="S522" s="130"/>
      <c r="T522" s="130"/>
      <c r="U522" s="130"/>
      <c r="V522" s="130"/>
      <c r="W522" s="130"/>
      <c r="X522" s="130"/>
      <c r="Y522" s="130"/>
      <c r="Z522" s="130"/>
      <c r="AA522" s="130"/>
      <c r="AB522" s="130"/>
      <c r="AC522" s="130"/>
      <c r="AD522" s="130"/>
      <c r="AE522" s="130"/>
      <c r="AF522" s="130"/>
      <c r="AG522" s="130"/>
      <c r="AH522" s="130"/>
      <c r="AI522" s="130"/>
      <c r="AJ522" s="130"/>
      <c r="AK522" s="130"/>
      <c r="AL522" s="131"/>
      <c r="AM522" s="131"/>
      <c r="AN522" s="131"/>
      <c r="AO522" s="131"/>
      <c r="AP522" s="131"/>
      <c r="AQ522" s="131"/>
      <c r="AR522" s="131"/>
      <c r="AS522" s="131"/>
    </row>
    <row r="523" spans="15:45" s="129" customFormat="1" ht="32.5">
      <c r="O523" s="130"/>
      <c r="P523" s="130"/>
      <c r="Q523" s="130"/>
      <c r="R523" s="130"/>
      <c r="S523" s="130"/>
      <c r="T523" s="130"/>
      <c r="U523" s="130"/>
      <c r="V523" s="130"/>
      <c r="W523" s="130"/>
      <c r="X523" s="130"/>
      <c r="Y523" s="130"/>
      <c r="Z523" s="130"/>
      <c r="AA523" s="130"/>
      <c r="AB523" s="130"/>
      <c r="AC523" s="130"/>
      <c r="AD523" s="130"/>
      <c r="AE523" s="130"/>
      <c r="AF523" s="130"/>
      <c r="AG523" s="130"/>
      <c r="AH523" s="130"/>
      <c r="AI523" s="130"/>
      <c r="AJ523" s="130"/>
      <c r="AK523" s="130"/>
      <c r="AL523" s="131"/>
      <c r="AM523" s="131"/>
      <c r="AN523" s="131"/>
      <c r="AO523" s="131"/>
      <c r="AP523" s="131"/>
      <c r="AQ523" s="131"/>
      <c r="AR523" s="131"/>
      <c r="AS523" s="131"/>
    </row>
    <row r="524" spans="15:45" s="129" customFormat="1" ht="32.5">
      <c r="O524" s="130"/>
      <c r="P524" s="130"/>
      <c r="Q524" s="130"/>
      <c r="R524" s="130"/>
      <c r="S524" s="130"/>
      <c r="T524" s="130"/>
      <c r="U524" s="130"/>
      <c r="V524" s="130"/>
      <c r="W524" s="130"/>
      <c r="X524" s="130"/>
      <c r="Y524" s="130"/>
      <c r="Z524" s="130"/>
      <c r="AA524" s="130"/>
      <c r="AB524" s="130"/>
      <c r="AC524" s="130"/>
      <c r="AD524" s="130"/>
      <c r="AE524" s="130"/>
      <c r="AF524" s="130"/>
      <c r="AG524" s="130"/>
      <c r="AH524" s="130"/>
      <c r="AI524" s="130"/>
      <c r="AJ524" s="130"/>
      <c r="AK524" s="130"/>
      <c r="AL524" s="131"/>
      <c r="AM524" s="131"/>
      <c r="AN524" s="131"/>
      <c r="AO524" s="131"/>
      <c r="AP524" s="131"/>
      <c r="AQ524" s="131"/>
      <c r="AR524" s="131"/>
      <c r="AS524" s="131"/>
    </row>
    <row r="525" spans="15:45" s="129" customFormat="1" ht="32.5">
      <c r="O525" s="130"/>
      <c r="P525" s="130"/>
      <c r="Q525" s="130"/>
      <c r="R525" s="130"/>
      <c r="S525" s="130"/>
      <c r="T525" s="130"/>
      <c r="U525" s="130"/>
      <c r="V525" s="130"/>
      <c r="W525" s="130"/>
      <c r="X525" s="130"/>
      <c r="Y525" s="130"/>
      <c r="Z525" s="130"/>
      <c r="AA525" s="130"/>
      <c r="AB525" s="130"/>
      <c r="AC525" s="130"/>
      <c r="AD525" s="130"/>
      <c r="AE525" s="130"/>
      <c r="AF525" s="130"/>
      <c r="AG525" s="130"/>
      <c r="AH525" s="130"/>
      <c r="AI525" s="130"/>
      <c r="AJ525" s="130"/>
      <c r="AK525" s="130"/>
      <c r="AL525" s="131"/>
      <c r="AM525" s="131"/>
      <c r="AN525" s="131"/>
      <c r="AO525" s="131"/>
      <c r="AP525" s="131"/>
      <c r="AQ525" s="131"/>
      <c r="AR525" s="131"/>
      <c r="AS525" s="131"/>
    </row>
    <row r="526" spans="15:45" s="129" customFormat="1" ht="32.5">
      <c r="O526" s="130"/>
      <c r="P526" s="130"/>
      <c r="Q526" s="130"/>
      <c r="R526" s="130"/>
      <c r="S526" s="130"/>
      <c r="T526" s="130"/>
      <c r="U526" s="130"/>
      <c r="V526" s="130"/>
      <c r="W526" s="130"/>
      <c r="X526" s="130"/>
      <c r="Y526" s="130"/>
      <c r="Z526" s="130"/>
      <c r="AA526" s="130"/>
      <c r="AB526" s="130"/>
      <c r="AC526" s="130"/>
      <c r="AD526" s="130"/>
      <c r="AE526" s="130"/>
      <c r="AF526" s="130"/>
      <c r="AG526" s="130"/>
      <c r="AH526" s="130"/>
      <c r="AI526" s="130"/>
      <c r="AJ526" s="130"/>
      <c r="AK526" s="130"/>
      <c r="AL526" s="131"/>
      <c r="AM526" s="131"/>
      <c r="AN526" s="131"/>
      <c r="AO526" s="131"/>
      <c r="AP526" s="131"/>
      <c r="AQ526" s="131"/>
      <c r="AR526" s="131"/>
      <c r="AS526" s="131"/>
    </row>
    <row r="527" spans="15:45" s="129" customFormat="1" ht="32.5">
      <c r="O527" s="130"/>
      <c r="P527" s="130"/>
      <c r="Q527" s="130"/>
      <c r="R527" s="130"/>
      <c r="S527" s="130"/>
      <c r="T527" s="130"/>
      <c r="U527" s="130"/>
      <c r="V527" s="130"/>
      <c r="W527" s="130"/>
      <c r="X527" s="130"/>
      <c r="Y527" s="130"/>
      <c r="Z527" s="130"/>
      <c r="AA527" s="130"/>
      <c r="AB527" s="130"/>
      <c r="AC527" s="130"/>
      <c r="AD527" s="130"/>
      <c r="AE527" s="130"/>
      <c r="AF527" s="130"/>
      <c r="AG527" s="130"/>
      <c r="AH527" s="130"/>
      <c r="AI527" s="130"/>
      <c r="AJ527" s="130"/>
      <c r="AK527" s="130"/>
      <c r="AL527" s="131"/>
      <c r="AM527" s="131"/>
      <c r="AN527" s="131"/>
      <c r="AO527" s="131"/>
      <c r="AP527" s="131"/>
      <c r="AQ527" s="131"/>
      <c r="AR527" s="131"/>
      <c r="AS527" s="131"/>
    </row>
    <row r="528" spans="15:45" s="129" customFormat="1" ht="32.5">
      <c r="O528" s="130"/>
      <c r="P528" s="130"/>
      <c r="Q528" s="130"/>
      <c r="R528" s="130"/>
      <c r="S528" s="130"/>
      <c r="T528" s="130"/>
      <c r="U528" s="130"/>
      <c r="V528" s="130"/>
      <c r="W528" s="130"/>
      <c r="X528" s="130"/>
      <c r="Y528" s="130"/>
      <c r="Z528" s="130"/>
      <c r="AA528" s="130"/>
      <c r="AB528" s="130"/>
      <c r="AC528" s="130"/>
      <c r="AD528" s="130"/>
      <c r="AE528" s="130"/>
      <c r="AF528" s="130"/>
      <c r="AG528" s="130"/>
      <c r="AH528" s="130"/>
      <c r="AI528" s="130"/>
      <c r="AJ528" s="130"/>
      <c r="AK528" s="130"/>
      <c r="AL528" s="131"/>
      <c r="AM528" s="131"/>
      <c r="AN528" s="131"/>
      <c r="AO528" s="131"/>
      <c r="AP528" s="131"/>
      <c r="AQ528" s="131"/>
      <c r="AR528" s="131"/>
      <c r="AS528" s="131"/>
    </row>
    <row r="529" spans="15:45" s="129" customFormat="1" ht="32.5">
      <c r="O529" s="130"/>
      <c r="P529" s="130"/>
      <c r="Q529" s="130"/>
      <c r="R529" s="130"/>
      <c r="S529" s="130"/>
      <c r="T529" s="130"/>
      <c r="U529" s="130"/>
      <c r="V529" s="130"/>
      <c r="W529" s="130"/>
      <c r="X529" s="130"/>
      <c r="Y529" s="130"/>
      <c r="Z529" s="130"/>
      <c r="AA529" s="130"/>
      <c r="AB529" s="130"/>
      <c r="AC529" s="130"/>
      <c r="AD529" s="130"/>
      <c r="AE529" s="130"/>
      <c r="AF529" s="130"/>
      <c r="AG529" s="130"/>
      <c r="AH529" s="130"/>
      <c r="AI529" s="130"/>
      <c r="AJ529" s="130"/>
      <c r="AK529" s="130"/>
      <c r="AL529" s="131"/>
      <c r="AM529" s="131"/>
      <c r="AN529" s="131"/>
      <c r="AO529" s="131"/>
      <c r="AP529" s="131"/>
      <c r="AQ529" s="131"/>
      <c r="AR529" s="131"/>
      <c r="AS529" s="131"/>
    </row>
    <row r="530" spans="15:45" s="129" customFormat="1" ht="32.5">
      <c r="O530" s="130"/>
      <c r="P530" s="130"/>
      <c r="Q530" s="130"/>
      <c r="R530" s="130"/>
      <c r="S530" s="130"/>
      <c r="T530" s="130"/>
      <c r="U530" s="130"/>
      <c r="V530" s="130"/>
      <c r="W530" s="130"/>
      <c r="X530" s="130"/>
      <c r="Y530" s="130"/>
      <c r="Z530" s="130"/>
      <c r="AA530" s="130"/>
      <c r="AB530" s="130"/>
      <c r="AC530" s="130"/>
      <c r="AD530" s="130"/>
      <c r="AE530" s="130"/>
      <c r="AF530" s="130"/>
      <c r="AG530" s="130"/>
      <c r="AH530" s="130"/>
      <c r="AI530" s="130"/>
      <c r="AJ530" s="130"/>
      <c r="AK530" s="130"/>
      <c r="AL530" s="131"/>
      <c r="AM530" s="131"/>
      <c r="AN530" s="131"/>
      <c r="AO530" s="131"/>
      <c r="AP530" s="131"/>
      <c r="AQ530" s="131"/>
      <c r="AR530" s="131"/>
      <c r="AS530" s="131"/>
    </row>
    <row r="531" spans="15:45" s="129" customFormat="1" ht="32.5">
      <c r="O531" s="130"/>
      <c r="P531" s="130"/>
      <c r="Q531" s="130"/>
      <c r="R531" s="130"/>
      <c r="S531" s="130"/>
      <c r="T531" s="130"/>
      <c r="U531" s="130"/>
      <c r="V531" s="130"/>
      <c r="W531" s="130"/>
      <c r="X531" s="130"/>
      <c r="Y531" s="130"/>
      <c r="Z531" s="130"/>
      <c r="AA531" s="130"/>
      <c r="AB531" s="130"/>
      <c r="AC531" s="130"/>
      <c r="AD531" s="130"/>
      <c r="AE531" s="130"/>
      <c r="AF531" s="130"/>
      <c r="AG531" s="130"/>
      <c r="AH531" s="130"/>
      <c r="AI531" s="130"/>
      <c r="AJ531" s="130"/>
      <c r="AK531" s="130"/>
      <c r="AL531" s="131"/>
      <c r="AM531" s="131"/>
      <c r="AN531" s="131"/>
      <c r="AO531" s="131"/>
      <c r="AP531" s="131"/>
      <c r="AQ531" s="131"/>
      <c r="AR531" s="131"/>
      <c r="AS531" s="131"/>
    </row>
    <row r="532" spans="15:45" s="129" customFormat="1" ht="32.5">
      <c r="O532" s="130"/>
      <c r="P532" s="130"/>
      <c r="Q532" s="130"/>
      <c r="R532" s="130"/>
      <c r="S532" s="130"/>
      <c r="T532" s="130"/>
      <c r="U532" s="130"/>
      <c r="V532" s="130"/>
      <c r="W532" s="130"/>
      <c r="X532" s="130"/>
      <c r="Y532" s="130"/>
      <c r="Z532" s="130"/>
      <c r="AA532" s="130"/>
      <c r="AB532" s="130"/>
      <c r="AC532" s="130"/>
      <c r="AD532" s="130"/>
      <c r="AE532" s="130"/>
      <c r="AF532" s="130"/>
      <c r="AG532" s="130"/>
      <c r="AH532" s="130"/>
      <c r="AI532" s="130"/>
      <c r="AJ532" s="130"/>
      <c r="AK532" s="130"/>
      <c r="AL532" s="131"/>
      <c r="AM532" s="131"/>
      <c r="AN532" s="131"/>
      <c r="AO532" s="131"/>
      <c r="AP532" s="131"/>
      <c r="AQ532" s="131"/>
      <c r="AR532" s="131"/>
      <c r="AS532" s="131"/>
    </row>
    <row r="533" spans="15:45" s="129" customFormat="1" ht="32.5">
      <c r="O533" s="130"/>
      <c r="P533" s="130"/>
      <c r="Q533" s="130"/>
      <c r="R533" s="130"/>
      <c r="S533" s="130"/>
      <c r="T533" s="130"/>
      <c r="U533" s="130"/>
      <c r="V533" s="130"/>
      <c r="W533" s="130"/>
      <c r="X533" s="130"/>
      <c r="Y533" s="130"/>
      <c r="Z533" s="130"/>
      <c r="AA533" s="130"/>
      <c r="AB533" s="130"/>
      <c r="AC533" s="130"/>
      <c r="AD533" s="130"/>
      <c r="AE533" s="130"/>
      <c r="AF533" s="130"/>
      <c r="AG533" s="130"/>
      <c r="AH533" s="130"/>
      <c r="AI533" s="130"/>
      <c r="AJ533" s="130"/>
      <c r="AK533" s="130"/>
      <c r="AL533" s="131"/>
      <c r="AM533" s="131"/>
      <c r="AN533" s="131"/>
      <c r="AO533" s="131"/>
      <c r="AP533" s="131"/>
      <c r="AQ533" s="131"/>
      <c r="AR533" s="131"/>
      <c r="AS533" s="131"/>
    </row>
    <row r="534" spans="15:45" s="129" customFormat="1" ht="32.5">
      <c r="O534" s="130"/>
      <c r="P534" s="130"/>
      <c r="Q534" s="130"/>
      <c r="R534" s="130"/>
      <c r="S534" s="130"/>
      <c r="T534" s="130"/>
      <c r="U534" s="130"/>
      <c r="V534" s="130"/>
      <c r="W534" s="130"/>
      <c r="X534" s="130"/>
      <c r="Y534" s="130"/>
      <c r="Z534" s="130"/>
      <c r="AA534" s="130"/>
      <c r="AB534" s="130"/>
      <c r="AC534" s="130"/>
      <c r="AD534" s="130"/>
      <c r="AE534" s="130"/>
      <c r="AF534" s="130"/>
      <c r="AG534" s="130"/>
      <c r="AH534" s="130"/>
      <c r="AI534" s="130"/>
      <c r="AJ534" s="130"/>
      <c r="AK534" s="130"/>
      <c r="AL534" s="131"/>
      <c r="AM534" s="131"/>
      <c r="AN534" s="131"/>
      <c r="AO534" s="131"/>
      <c r="AP534" s="131"/>
      <c r="AQ534" s="131"/>
      <c r="AR534" s="131"/>
      <c r="AS534" s="131"/>
    </row>
    <row r="535" spans="15:45" s="129" customFormat="1" ht="32.5">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1"/>
      <c r="AM535" s="131"/>
      <c r="AN535" s="131"/>
      <c r="AO535" s="131"/>
      <c r="AP535" s="131"/>
      <c r="AQ535" s="131"/>
      <c r="AR535" s="131"/>
      <c r="AS535" s="131"/>
    </row>
    <row r="536" spans="15:45" s="129" customFormat="1" ht="32.5">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1"/>
      <c r="AM536" s="131"/>
      <c r="AN536" s="131"/>
      <c r="AO536" s="131"/>
      <c r="AP536" s="131"/>
      <c r="AQ536" s="131"/>
      <c r="AR536" s="131"/>
      <c r="AS536" s="131"/>
    </row>
    <row r="537" spans="15:45" s="129" customFormat="1" ht="32.5">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1"/>
      <c r="AM537" s="131"/>
      <c r="AN537" s="131"/>
      <c r="AO537" s="131"/>
      <c r="AP537" s="131"/>
      <c r="AQ537" s="131"/>
      <c r="AR537" s="131"/>
      <c r="AS537" s="131"/>
    </row>
    <row r="538" spans="15:45" s="129" customFormat="1" ht="32.5">
      <c r="O538" s="130"/>
      <c r="P538" s="130"/>
      <c r="Q538" s="130"/>
      <c r="R538" s="130"/>
      <c r="S538" s="130"/>
      <c r="T538" s="130"/>
      <c r="U538" s="130"/>
      <c r="V538" s="130"/>
      <c r="W538" s="130"/>
      <c r="X538" s="130"/>
      <c r="Y538" s="130"/>
      <c r="Z538" s="130"/>
      <c r="AA538" s="130"/>
      <c r="AB538" s="130"/>
      <c r="AC538" s="130"/>
      <c r="AD538" s="130"/>
      <c r="AE538" s="130"/>
      <c r="AF538" s="130"/>
      <c r="AG538" s="130"/>
      <c r="AH538" s="130"/>
      <c r="AI538" s="130"/>
      <c r="AJ538" s="130"/>
      <c r="AK538" s="130"/>
      <c r="AL538" s="131"/>
      <c r="AM538" s="131"/>
      <c r="AN538" s="131"/>
      <c r="AO538" s="131"/>
      <c r="AP538" s="131"/>
      <c r="AQ538" s="131"/>
      <c r="AR538" s="131"/>
      <c r="AS538" s="131"/>
    </row>
    <row r="539" spans="15:45" s="129" customFormat="1" ht="32.5">
      <c r="O539" s="130"/>
      <c r="P539" s="130"/>
      <c r="Q539" s="130"/>
      <c r="R539" s="130"/>
      <c r="S539" s="130"/>
      <c r="T539" s="130"/>
      <c r="U539" s="130"/>
      <c r="V539" s="130"/>
      <c r="W539" s="130"/>
      <c r="X539" s="130"/>
      <c r="Y539" s="130"/>
      <c r="Z539" s="130"/>
      <c r="AA539" s="130"/>
      <c r="AB539" s="130"/>
      <c r="AC539" s="130"/>
      <c r="AD539" s="130"/>
      <c r="AE539" s="130"/>
      <c r="AF539" s="130"/>
      <c r="AG539" s="130"/>
      <c r="AH539" s="130"/>
      <c r="AI539" s="130"/>
      <c r="AJ539" s="130"/>
      <c r="AK539" s="130"/>
      <c r="AL539" s="131"/>
      <c r="AM539" s="131"/>
      <c r="AN539" s="131"/>
      <c r="AO539" s="131"/>
      <c r="AP539" s="131"/>
      <c r="AQ539" s="131"/>
      <c r="AR539" s="131"/>
      <c r="AS539" s="131"/>
    </row>
    <row r="540" spans="15:45" s="129" customFormat="1" ht="32.5">
      <c r="O540" s="130"/>
      <c r="P540" s="130"/>
      <c r="Q540" s="130"/>
      <c r="R540" s="130"/>
      <c r="S540" s="130"/>
      <c r="T540" s="130"/>
      <c r="U540" s="130"/>
      <c r="V540" s="130"/>
      <c r="W540" s="130"/>
      <c r="X540" s="130"/>
      <c r="Y540" s="130"/>
      <c r="Z540" s="130"/>
      <c r="AA540" s="130"/>
      <c r="AB540" s="130"/>
      <c r="AC540" s="130"/>
      <c r="AD540" s="130"/>
      <c r="AE540" s="130"/>
      <c r="AF540" s="130"/>
      <c r="AG540" s="130"/>
      <c r="AH540" s="130"/>
      <c r="AI540" s="130"/>
      <c r="AJ540" s="130"/>
      <c r="AK540" s="130"/>
      <c r="AL540" s="131"/>
      <c r="AM540" s="131"/>
      <c r="AN540" s="131"/>
      <c r="AO540" s="131"/>
      <c r="AP540" s="131"/>
      <c r="AQ540" s="131"/>
      <c r="AR540" s="131"/>
      <c r="AS540" s="131"/>
    </row>
    <row r="541" spans="15:45" s="129" customFormat="1" ht="32.5">
      <c r="O541" s="130"/>
      <c r="P541" s="130"/>
      <c r="Q541" s="130"/>
      <c r="R541" s="130"/>
      <c r="S541" s="130"/>
      <c r="T541" s="130"/>
      <c r="U541" s="130"/>
      <c r="V541" s="130"/>
      <c r="W541" s="130"/>
      <c r="X541" s="130"/>
      <c r="Y541" s="130"/>
      <c r="Z541" s="130"/>
      <c r="AA541" s="130"/>
      <c r="AB541" s="130"/>
      <c r="AC541" s="130"/>
      <c r="AD541" s="130"/>
      <c r="AE541" s="130"/>
      <c r="AF541" s="130"/>
      <c r="AG541" s="130"/>
      <c r="AH541" s="130"/>
      <c r="AI541" s="130"/>
      <c r="AJ541" s="130"/>
      <c r="AK541" s="130"/>
      <c r="AL541" s="131"/>
      <c r="AM541" s="131"/>
      <c r="AN541" s="131"/>
      <c r="AO541" s="131"/>
      <c r="AP541" s="131"/>
      <c r="AQ541" s="131"/>
      <c r="AR541" s="131"/>
      <c r="AS541" s="131"/>
    </row>
    <row r="542" spans="15:45" s="129" customFormat="1" ht="32.5">
      <c r="O542" s="130"/>
      <c r="P542" s="130"/>
      <c r="Q542" s="130"/>
      <c r="R542" s="130"/>
      <c r="S542" s="130"/>
      <c r="T542" s="130"/>
      <c r="U542" s="130"/>
      <c r="V542" s="130"/>
      <c r="W542" s="130"/>
      <c r="X542" s="130"/>
      <c r="Y542" s="130"/>
      <c r="Z542" s="130"/>
      <c r="AA542" s="130"/>
      <c r="AB542" s="130"/>
      <c r="AC542" s="130"/>
      <c r="AD542" s="130"/>
      <c r="AE542" s="130"/>
      <c r="AF542" s="130"/>
      <c r="AG542" s="130"/>
      <c r="AH542" s="130"/>
      <c r="AI542" s="130"/>
      <c r="AJ542" s="130"/>
      <c r="AK542" s="130"/>
      <c r="AL542" s="131"/>
      <c r="AM542" s="131"/>
      <c r="AN542" s="131"/>
      <c r="AO542" s="131"/>
      <c r="AP542" s="131"/>
      <c r="AQ542" s="131"/>
      <c r="AR542" s="131"/>
      <c r="AS542" s="131"/>
    </row>
    <row r="543" spans="15:45" s="129" customFormat="1" ht="32.5">
      <c r="O543" s="130"/>
      <c r="P543" s="130"/>
      <c r="Q543" s="130"/>
      <c r="R543" s="130"/>
      <c r="S543" s="130"/>
      <c r="T543" s="130"/>
      <c r="U543" s="130"/>
      <c r="V543" s="130"/>
      <c r="W543" s="130"/>
      <c r="X543" s="130"/>
      <c r="Y543" s="130"/>
      <c r="Z543" s="130"/>
      <c r="AA543" s="130"/>
      <c r="AB543" s="130"/>
      <c r="AC543" s="130"/>
      <c r="AD543" s="130"/>
      <c r="AE543" s="130"/>
      <c r="AF543" s="130"/>
      <c r="AG543" s="130"/>
      <c r="AH543" s="130"/>
      <c r="AI543" s="130"/>
      <c r="AJ543" s="130"/>
      <c r="AK543" s="130"/>
      <c r="AL543" s="131"/>
      <c r="AM543" s="131"/>
      <c r="AN543" s="131"/>
      <c r="AO543" s="131"/>
      <c r="AP543" s="131"/>
      <c r="AQ543" s="131"/>
      <c r="AR543" s="131"/>
      <c r="AS543" s="131"/>
    </row>
    <row r="544" spans="15:45" s="129" customFormat="1" ht="32.5">
      <c r="O544" s="130"/>
      <c r="P544" s="130"/>
      <c r="Q544" s="130"/>
      <c r="R544" s="130"/>
      <c r="S544" s="130"/>
      <c r="T544" s="130"/>
      <c r="U544" s="130"/>
      <c r="V544" s="130"/>
      <c r="W544" s="130"/>
      <c r="X544" s="130"/>
      <c r="Y544" s="130"/>
      <c r="Z544" s="130"/>
      <c r="AA544" s="130"/>
      <c r="AB544" s="130"/>
      <c r="AC544" s="130"/>
      <c r="AD544" s="130"/>
      <c r="AE544" s="130"/>
      <c r="AF544" s="130"/>
      <c r="AG544" s="130"/>
      <c r="AH544" s="130"/>
      <c r="AI544" s="130"/>
      <c r="AJ544" s="130"/>
      <c r="AK544" s="130"/>
      <c r="AL544" s="131"/>
      <c r="AM544" s="131"/>
      <c r="AN544" s="131"/>
      <c r="AO544" s="131"/>
      <c r="AP544" s="131"/>
      <c r="AQ544" s="131"/>
      <c r="AR544" s="131"/>
      <c r="AS544" s="131"/>
    </row>
    <row r="545" spans="15:45" s="129" customFormat="1" ht="32.5">
      <c r="O545" s="130"/>
      <c r="P545" s="130"/>
      <c r="Q545" s="130"/>
      <c r="R545" s="130"/>
      <c r="S545" s="130"/>
      <c r="T545" s="130"/>
      <c r="U545" s="130"/>
      <c r="V545" s="130"/>
      <c r="W545" s="130"/>
      <c r="X545" s="130"/>
      <c r="Y545" s="130"/>
      <c r="Z545" s="130"/>
      <c r="AA545" s="130"/>
      <c r="AB545" s="130"/>
      <c r="AC545" s="130"/>
      <c r="AD545" s="130"/>
      <c r="AE545" s="130"/>
      <c r="AF545" s="130"/>
      <c r="AG545" s="130"/>
      <c r="AH545" s="130"/>
      <c r="AI545" s="130"/>
      <c r="AJ545" s="130"/>
      <c r="AK545" s="130"/>
      <c r="AL545" s="131"/>
      <c r="AM545" s="131"/>
      <c r="AN545" s="131"/>
      <c r="AO545" s="131"/>
      <c r="AP545" s="131"/>
      <c r="AQ545" s="131"/>
      <c r="AR545" s="131"/>
      <c r="AS545" s="131"/>
    </row>
    <row r="546" spans="15:45" s="129" customFormat="1" ht="32.5">
      <c r="O546" s="130"/>
      <c r="P546" s="130"/>
      <c r="Q546" s="130"/>
      <c r="R546" s="130"/>
      <c r="S546" s="130"/>
      <c r="T546" s="130"/>
      <c r="U546" s="130"/>
      <c r="V546" s="130"/>
      <c r="W546" s="130"/>
      <c r="X546" s="130"/>
      <c r="Y546" s="130"/>
      <c r="Z546" s="130"/>
      <c r="AA546" s="130"/>
      <c r="AB546" s="130"/>
      <c r="AC546" s="130"/>
      <c r="AD546" s="130"/>
      <c r="AE546" s="130"/>
      <c r="AF546" s="130"/>
      <c r="AG546" s="130"/>
      <c r="AH546" s="130"/>
      <c r="AI546" s="130"/>
      <c r="AJ546" s="130"/>
      <c r="AK546" s="130"/>
      <c r="AL546" s="131"/>
      <c r="AM546" s="131"/>
      <c r="AN546" s="131"/>
      <c r="AO546" s="131"/>
      <c r="AP546" s="131"/>
      <c r="AQ546" s="131"/>
      <c r="AR546" s="131"/>
      <c r="AS546" s="131"/>
    </row>
    <row r="547" spans="15:45" s="129" customFormat="1" ht="32.5">
      <c r="O547" s="130"/>
      <c r="P547" s="130"/>
      <c r="Q547" s="130"/>
      <c r="R547" s="130"/>
      <c r="S547" s="130"/>
      <c r="T547" s="130"/>
      <c r="U547" s="130"/>
      <c r="V547" s="130"/>
      <c r="W547" s="130"/>
      <c r="X547" s="130"/>
      <c r="Y547" s="130"/>
      <c r="Z547" s="130"/>
      <c r="AA547" s="130"/>
      <c r="AB547" s="130"/>
      <c r="AC547" s="130"/>
      <c r="AD547" s="130"/>
      <c r="AE547" s="130"/>
      <c r="AF547" s="130"/>
      <c r="AG547" s="130"/>
      <c r="AH547" s="130"/>
      <c r="AI547" s="130"/>
      <c r="AJ547" s="130"/>
      <c r="AK547" s="130"/>
      <c r="AL547" s="131"/>
      <c r="AM547" s="131"/>
      <c r="AN547" s="131"/>
      <c r="AO547" s="131"/>
      <c r="AP547" s="131"/>
      <c r="AQ547" s="131"/>
      <c r="AR547" s="131"/>
      <c r="AS547" s="131"/>
    </row>
    <row r="548" spans="15:45" s="129" customFormat="1" ht="32.5">
      <c r="O548" s="130"/>
      <c r="P548" s="130"/>
      <c r="Q548" s="130"/>
      <c r="R548" s="130"/>
      <c r="S548" s="130"/>
      <c r="T548" s="130"/>
      <c r="U548" s="130"/>
      <c r="V548" s="130"/>
      <c r="W548" s="130"/>
      <c r="X548" s="130"/>
      <c r="Y548" s="130"/>
      <c r="Z548" s="130"/>
      <c r="AA548" s="130"/>
      <c r="AB548" s="130"/>
      <c r="AC548" s="130"/>
      <c r="AD548" s="130"/>
      <c r="AE548" s="130"/>
      <c r="AF548" s="130"/>
      <c r="AG548" s="130"/>
      <c r="AH548" s="130"/>
      <c r="AI548" s="130"/>
      <c r="AJ548" s="130"/>
      <c r="AK548" s="130"/>
      <c r="AL548" s="131"/>
      <c r="AM548" s="131"/>
      <c r="AN548" s="131"/>
      <c r="AO548" s="131"/>
      <c r="AP548" s="131"/>
      <c r="AQ548" s="131"/>
      <c r="AR548" s="131"/>
      <c r="AS548" s="131"/>
    </row>
    <row r="549" spans="15:45" s="129" customFormat="1" ht="32.5">
      <c r="O549" s="130"/>
      <c r="P549" s="130"/>
      <c r="Q549" s="130"/>
      <c r="R549" s="130"/>
      <c r="S549" s="130"/>
      <c r="T549" s="130"/>
      <c r="U549" s="130"/>
      <c r="V549" s="130"/>
      <c r="W549" s="130"/>
      <c r="X549" s="130"/>
      <c r="Y549" s="130"/>
      <c r="Z549" s="130"/>
      <c r="AA549" s="130"/>
      <c r="AB549" s="130"/>
      <c r="AC549" s="130"/>
      <c r="AD549" s="130"/>
      <c r="AE549" s="130"/>
      <c r="AF549" s="130"/>
      <c r="AG549" s="130"/>
      <c r="AH549" s="130"/>
      <c r="AI549" s="130"/>
      <c r="AJ549" s="130"/>
      <c r="AK549" s="130"/>
      <c r="AL549" s="131"/>
      <c r="AM549" s="131"/>
      <c r="AN549" s="131"/>
      <c r="AO549" s="131"/>
      <c r="AP549" s="131"/>
      <c r="AQ549" s="131"/>
      <c r="AR549" s="131"/>
      <c r="AS549" s="131"/>
    </row>
    <row r="550" spans="15:45" s="129" customFormat="1" ht="32.5">
      <c r="O550" s="130"/>
      <c r="P550" s="130"/>
      <c r="Q550" s="130"/>
      <c r="R550" s="130"/>
      <c r="S550" s="130"/>
      <c r="T550" s="130"/>
      <c r="U550" s="130"/>
      <c r="V550" s="130"/>
      <c r="W550" s="130"/>
      <c r="X550" s="130"/>
      <c r="Y550" s="130"/>
      <c r="Z550" s="130"/>
      <c r="AA550" s="130"/>
      <c r="AB550" s="130"/>
      <c r="AC550" s="130"/>
      <c r="AD550" s="130"/>
      <c r="AE550" s="130"/>
      <c r="AF550" s="130"/>
      <c r="AG550" s="130"/>
      <c r="AH550" s="130"/>
      <c r="AI550" s="130"/>
      <c r="AJ550" s="130"/>
      <c r="AK550" s="130"/>
      <c r="AL550" s="131"/>
      <c r="AM550" s="131"/>
      <c r="AN550" s="131"/>
      <c r="AO550" s="131"/>
      <c r="AP550" s="131"/>
      <c r="AQ550" s="131"/>
      <c r="AR550" s="131"/>
      <c r="AS550" s="131"/>
    </row>
    <row r="551" spans="15:45" s="129" customFormat="1" ht="32.5">
      <c r="O551" s="130"/>
      <c r="P551" s="130"/>
      <c r="Q551" s="130"/>
      <c r="R551" s="130"/>
      <c r="S551" s="130"/>
      <c r="T551" s="130"/>
      <c r="U551" s="130"/>
      <c r="V551" s="130"/>
      <c r="W551" s="130"/>
      <c r="X551" s="130"/>
      <c r="Y551" s="130"/>
      <c r="Z551" s="130"/>
      <c r="AA551" s="130"/>
      <c r="AB551" s="130"/>
      <c r="AC551" s="130"/>
      <c r="AD551" s="130"/>
      <c r="AE551" s="130"/>
      <c r="AF551" s="130"/>
      <c r="AG551" s="130"/>
      <c r="AH551" s="130"/>
      <c r="AI551" s="130"/>
      <c r="AJ551" s="130"/>
      <c r="AK551" s="130"/>
      <c r="AL551" s="131"/>
      <c r="AM551" s="131"/>
      <c r="AN551" s="131"/>
      <c r="AO551" s="131"/>
      <c r="AP551" s="131"/>
      <c r="AQ551" s="131"/>
      <c r="AR551" s="131"/>
      <c r="AS551" s="131"/>
    </row>
    <row r="552" spans="15:45" s="129" customFormat="1" ht="32.5">
      <c r="O552" s="130"/>
      <c r="P552" s="130"/>
      <c r="Q552" s="130"/>
      <c r="R552" s="130"/>
      <c r="S552" s="130"/>
      <c r="T552" s="130"/>
      <c r="U552" s="130"/>
      <c r="V552" s="130"/>
      <c r="W552" s="130"/>
      <c r="X552" s="130"/>
      <c r="Y552" s="130"/>
      <c r="Z552" s="130"/>
      <c r="AA552" s="130"/>
      <c r="AB552" s="130"/>
      <c r="AC552" s="130"/>
      <c r="AD552" s="130"/>
      <c r="AE552" s="130"/>
      <c r="AF552" s="130"/>
      <c r="AG552" s="130"/>
      <c r="AH552" s="130"/>
      <c r="AI552" s="130"/>
      <c r="AJ552" s="130"/>
      <c r="AK552" s="130"/>
      <c r="AL552" s="131"/>
      <c r="AM552" s="131"/>
      <c r="AN552" s="131"/>
      <c r="AO552" s="131"/>
      <c r="AP552" s="131"/>
      <c r="AQ552" s="131"/>
      <c r="AR552" s="131"/>
      <c r="AS552" s="131"/>
    </row>
    <row r="553" spans="15:45" s="129" customFormat="1" ht="32.5">
      <c r="O553" s="130"/>
      <c r="P553" s="130"/>
      <c r="Q553" s="130"/>
      <c r="R553" s="130"/>
      <c r="S553" s="130"/>
      <c r="T553" s="130"/>
      <c r="U553" s="130"/>
      <c r="V553" s="130"/>
      <c r="W553" s="130"/>
      <c r="X553" s="130"/>
      <c r="Y553" s="130"/>
      <c r="Z553" s="130"/>
      <c r="AA553" s="130"/>
      <c r="AB553" s="130"/>
      <c r="AC553" s="130"/>
      <c r="AD553" s="130"/>
      <c r="AE553" s="130"/>
      <c r="AF553" s="130"/>
      <c r="AG553" s="130"/>
      <c r="AH553" s="130"/>
      <c r="AI553" s="130"/>
      <c r="AJ553" s="130"/>
      <c r="AK553" s="130"/>
      <c r="AL553" s="131"/>
      <c r="AM553" s="131"/>
      <c r="AN553" s="131"/>
      <c r="AO553" s="131"/>
      <c r="AP553" s="131"/>
      <c r="AQ553" s="131"/>
      <c r="AR553" s="131"/>
      <c r="AS553" s="131"/>
    </row>
    <row r="554" spans="15:45" s="129" customFormat="1" ht="32.5">
      <c r="O554" s="130"/>
      <c r="P554" s="130"/>
      <c r="Q554" s="130"/>
      <c r="R554" s="130"/>
      <c r="S554" s="130"/>
      <c r="T554" s="130"/>
      <c r="U554" s="130"/>
      <c r="V554" s="130"/>
      <c r="W554" s="130"/>
      <c r="X554" s="130"/>
      <c r="Y554" s="130"/>
      <c r="Z554" s="130"/>
      <c r="AA554" s="130"/>
      <c r="AB554" s="130"/>
      <c r="AC554" s="130"/>
      <c r="AD554" s="130"/>
      <c r="AE554" s="130"/>
      <c r="AF554" s="130"/>
      <c r="AG554" s="130"/>
      <c r="AH554" s="130"/>
      <c r="AI554" s="130"/>
      <c r="AJ554" s="130"/>
      <c r="AK554" s="130"/>
      <c r="AL554" s="131"/>
      <c r="AM554" s="131"/>
      <c r="AN554" s="131"/>
      <c r="AO554" s="131"/>
      <c r="AP554" s="131"/>
      <c r="AQ554" s="131"/>
      <c r="AR554" s="131"/>
      <c r="AS554" s="131"/>
    </row>
    <row r="555" spans="15:45" s="129" customFormat="1" ht="32.5">
      <c r="O555" s="130"/>
      <c r="P555" s="130"/>
      <c r="Q555" s="130"/>
      <c r="R555" s="130"/>
      <c r="S555" s="130"/>
      <c r="T555" s="130"/>
      <c r="U555" s="130"/>
      <c r="V555" s="130"/>
      <c r="W555" s="130"/>
      <c r="X555" s="130"/>
      <c r="Y555" s="130"/>
      <c r="Z555" s="130"/>
      <c r="AA555" s="130"/>
      <c r="AB555" s="130"/>
      <c r="AC555" s="130"/>
      <c r="AD555" s="130"/>
      <c r="AE555" s="130"/>
      <c r="AF555" s="130"/>
      <c r="AG555" s="130"/>
      <c r="AH555" s="130"/>
      <c r="AI555" s="130"/>
      <c r="AJ555" s="130"/>
      <c r="AK555" s="130"/>
      <c r="AL555" s="131"/>
      <c r="AM555" s="131"/>
      <c r="AN555" s="131"/>
      <c r="AO555" s="131"/>
      <c r="AP555" s="131"/>
      <c r="AQ555" s="131"/>
      <c r="AR555" s="131"/>
      <c r="AS555" s="131"/>
    </row>
    <row r="556" spans="15:45" s="129" customFormat="1" ht="32.5">
      <c r="O556" s="130"/>
      <c r="P556" s="130"/>
      <c r="Q556" s="130"/>
      <c r="R556" s="130"/>
      <c r="S556" s="130"/>
      <c r="T556" s="130"/>
      <c r="U556" s="130"/>
      <c r="V556" s="130"/>
      <c r="W556" s="130"/>
      <c r="X556" s="130"/>
      <c r="Y556" s="130"/>
      <c r="Z556" s="130"/>
      <c r="AA556" s="130"/>
      <c r="AB556" s="130"/>
      <c r="AC556" s="130"/>
      <c r="AD556" s="130"/>
      <c r="AE556" s="130"/>
      <c r="AF556" s="130"/>
      <c r="AG556" s="130"/>
      <c r="AH556" s="130"/>
      <c r="AI556" s="130"/>
      <c r="AJ556" s="130"/>
      <c r="AK556" s="130"/>
      <c r="AL556" s="131"/>
      <c r="AM556" s="131"/>
      <c r="AN556" s="131"/>
      <c r="AO556" s="131"/>
      <c r="AP556" s="131"/>
      <c r="AQ556" s="131"/>
      <c r="AR556" s="131"/>
      <c r="AS556" s="131"/>
    </row>
    <row r="557" spans="15:45" s="129" customFormat="1" ht="32.5">
      <c r="O557" s="130"/>
      <c r="P557" s="130"/>
      <c r="Q557" s="130"/>
      <c r="R557" s="130"/>
      <c r="S557" s="130"/>
      <c r="T557" s="130"/>
      <c r="U557" s="130"/>
      <c r="V557" s="130"/>
      <c r="W557" s="130"/>
      <c r="X557" s="130"/>
      <c r="Y557" s="130"/>
      <c r="Z557" s="130"/>
      <c r="AA557" s="130"/>
      <c r="AB557" s="130"/>
      <c r="AC557" s="130"/>
      <c r="AD557" s="130"/>
      <c r="AE557" s="130"/>
      <c r="AF557" s="130"/>
      <c r="AG557" s="130"/>
      <c r="AH557" s="130"/>
      <c r="AI557" s="130"/>
      <c r="AJ557" s="130"/>
      <c r="AK557" s="130"/>
      <c r="AL557" s="131"/>
      <c r="AM557" s="131"/>
      <c r="AN557" s="131"/>
      <c r="AO557" s="131"/>
      <c r="AP557" s="131"/>
      <c r="AQ557" s="131"/>
      <c r="AR557" s="131"/>
      <c r="AS557" s="131"/>
    </row>
    <row r="558" spans="15:45" s="129" customFormat="1" ht="32.5">
      <c r="O558" s="130"/>
      <c r="P558" s="130"/>
      <c r="Q558" s="130"/>
      <c r="R558" s="130"/>
      <c r="S558" s="130"/>
      <c r="T558" s="130"/>
      <c r="U558" s="130"/>
      <c r="V558" s="130"/>
      <c r="W558" s="130"/>
      <c r="X558" s="130"/>
      <c r="Y558" s="130"/>
      <c r="Z558" s="130"/>
      <c r="AA558" s="130"/>
      <c r="AB558" s="130"/>
      <c r="AC558" s="130"/>
      <c r="AD558" s="130"/>
      <c r="AE558" s="130"/>
      <c r="AF558" s="130"/>
      <c r="AG558" s="130"/>
      <c r="AH558" s="130"/>
      <c r="AI558" s="130"/>
      <c r="AJ558" s="130"/>
      <c r="AK558" s="130"/>
      <c r="AL558" s="131"/>
      <c r="AM558" s="131"/>
      <c r="AN558" s="131"/>
      <c r="AO558" s="131"/>
      <c r="AP558" s="131"/>
      <c r="AQ558" s="131"/>
      <c r="AR558" s="131"/>
      <c r="AS558" s="131"/>
    </row>
    <row r="559" spans="15:45" s="129" customFormat="1" ht="32.5">
      <c r="O559" s="130"/>
      <c r="P559" s="130"/>
      <c r="Q559" s="130"/>
      <c r="R559" s="130"/>
      <c r="S559" s="130"/>
      <c r="T559" s="130"/>
      <c r="U559" s="130"/>
      <c r="V559" s="130"/>
      <c r="W559" s="130"/>
      <c r="X559" s="130"/>
      <c r="Y559" s="130"/>
      <c r="Z559" s="130"/>
      <c r="AA559" s="130"/>
      <c r="AB559" s="130"/>
      <c r="AC559" s="130"/>
      <c r="AD559" s="130"/>
      <c r="AE559" s="130"/>
      <c r="AF559" s="130"/>
      <c r="AG559" s="130"/>
      <c r="AH559" s="130"/>
      <c r="AI559" s="130"/>
      <c r="AJ559" s="130"/>
      <c r="AK559" s="130"/>
      <c r="AL559" s="131"/>
      <c r="AM559" s="131"/>
      <c r="AN559" s="131"/>
      <c r="AO559" s="131"/>
      <c r="AP559" s="131"/>
      <c r="AQ559" s="131"/>
      <c r="AR559" s="131"/>
      <c r="AS559" s="131"/>
    </row>
    <row r="560" spans="15:45" s="129" customFormat="1" ht="32.5">
      <c r="O560" s="130"/>
      <c r="P560" s="130"/>
      <c r="Q560" s="130"/>
      <c r="R560" s="130"/>
      <c r="S560" s="130"/>
      <c r="T560" s="130"/>
      <c r="U560" s="130"/>
      <c r="V560" s="130"/>
      <c r="W560" s="130"/>
      <c r="X560" s="130"/>
      <c r="Y560" s="130"/>
      <c r="Z560" s="130"/>
      <c r="AA560" s="130"/>
      <c r="AB560" s="130"/>
      <c r="AC560" s="130"/>
      <c r="AD560" s="130"/>
      <c r="AE560" s="130"/>
      <c r="AF560" s="130"/>
      <c r="AG560" s="130"/>
      <c r="AH560" s="130"/>
      <c r="AI560" s="130"/>
      <c r="AJ560" s="130"/>
      <c r="AK560" s="130"/>
      <c r="AL560" s="131"/>
      <c r="AM560" s="131"/>
      <c r="AN560" s="131"/>
      <c r="AO560" s="131"/>
      <c r="AP560" s="131"/>
      <c r="AQ560" s="131"/>
      <c r="AR560" s="131"/>
      <c r="AS560" s="131"/>
    </row>
    <row r="561" spans="15:45" s="129" customFormat="1" ht="32.5">
      <c r="O561" s="130"/>
      <c r="P561" s="130"/>
      <c r="Q561" s="130"/>
      <c r="R561" s="130"/>
      <c r="S561" s="130"/>
      <c r="T561" s="130"/>
      <c r="U561" s="130"/>
      <c r="V561" s="130"/>
      <c r="W561" s="130"/>
      <c r="X561" s="130"/>
      <c r="Y561" s="130"/>
      <c r="Z561" s="130"/>
      <c r="AA561" s="130"/>
      <c r="AB561" s="130"/>
      <c r="AC561" s="130"/>
      <c r="AD561" s="130"/>
      <c r="AE561" s="130"/>
      <c r="AF561" s="130"/>
      <c r="AG561" s="130"/>
      <c r="AH561" s="130"/>
      <c r="AI561" s="130"/>
      <c r="AJ561" s="130"/>
      <c r="AK561" s="130"/>
      <c r="AL561" s="131"/>
      <c r="AM561" s="131"/>
      <c r="AN561" s="131"/>
      <c r="AO561" s="131"/>
      <c r="AP561" s="131"/>
      <c r="AQ561" s="131"/>
      <c r="AR561" s="131"/>
      <c r="AS561" s="131"/>
    </row>
    <row r="562" spans="15:45" s="129" customFormat="1" ht="32.5">
      <c r="O562" s="130"/>
      <c r="P562" s="130"/>
      <c r="Q562" s="130"/>
      <c r="R562" s="130"/>
      <c r="S562" s="130"/>
      <c r="T562" s="130"/>
      <c r="U562" s="130"/>
      <c r="V562" s="130"/>
      <c r="W562" s="130"/>
      <c r="X562" s="130"/>
      <c r="Y562" s="130"/>
      <c r="Z562" s="130"/>
      <c r="AA562" s="130"/>
      <c r="AB562" s="130"/>
      <c r="AC562" s="130"/>
      <c r="AD562" s="130"/>
      <c r="AE562" s="130"/>
      <c r="AF562" s="130"/>
      <c r="AG562" s="130"/>
      <c r="AH562" s="130"/>
      <c r="AI562" s="130"/>
      <c r="AJ562" s="130"/>
      <c r="AK562" s="130"/>
      <c r="AL562" s="131"/>
      <c r="AM562" s="131"/>
      <c r="AN562" s="131"/>
      <c r="AO562" s="131"/>
      <c r="AP562" s="131"/>
      <c r="AQ562" s="131"/>
      <c r="AR562" s="131"/>
      <c r="AS562" s="131"/>
    </row>
    <row r="563" spans="15:45" s="129" customFormat="1" ht="32.5">
      <c r="O563" s="130"/>
      <c r="P563" s="130"/>
      <c r="Q563" s="130"/>
      <c r="R563" s="130"/>
      <c r="S563" s="130"/>
      <c r="T563" s="130"/>
      <c r="U563" s="130"/>
      <c r="V563" s="130"/>
      <c r="W563" s="130"/>
      <c r="X563" s="130"/>
      <c r="Y563" s="130"/>
      <c r="Z563" s="130"/>
      <c r="AA563" s="130"/>
      <c r="AB563" s="130"/>
      <c r="AC563" s="130"/>
      <c r="AD563" s="130"/>
      <c r="AE563" s="130"/>
      <c r="AF563" s="130"/>
      <c r="AG563" s="130"/>
      <c r="AH563" s="130"/>
      <c r="AI563" s="130"/>
      <c r="AJ563" s="130"/>
      <c r="AK563" s="130"/>
      <c r="AL563" s="131"/>
      <c r="AM563" s="131"/>
      <c r="AN563" s="131"/>
      <c r="AO563" s="131"/>
      <c r="AP563" s="131"/>
      <c r="AQ563" s="131"/>
      <c r="AR563" s="131"/>
      <c r="AS563" s="131"/>
    </row>
    <row r="564" spans="15:45" s="129" customFormat="1" ht="32.5">
      <c r="O564" s="130"/>
      <c r="P564" s="130"/>
      <c r="Q564" s="130"/>
      <c r="R564" s="130"/>
      <c r="S564" s="130"/>
      <c r="T564" s="130"/>
      <c r="U564" s="130"/>
      <c r="V564" s="130"/>
      <c r="W564" s="130"/>
      <c r="X564" s="130"/>
      <c r="Y564" s="130"/>
      <c r="Z564" s="130"/>
      <c r="AA564" s="130"/>
      <c r="AB564" s="130"/>
      <c r="AC564" s="130"/>
      <c r="AD564" s="130"/>
      <c r="AE564" s="130"/>
      <c r="AF564" s="130"/>
      <c r="AG564" s="130"/>
      <c r="AH564" s="130"/>
      <c r="AI564" s="130"/>
      <c r="AJ564" s="130"/>
      <c r="AK564" s="130"/>
      <c r="AL564" s="131"/>
      <c r="AM564" s="131"/>
      <c r="AN564" s="131"/>
      <c r="AO564" s="131"/>
      <c r="AP564" s="131"/>
      <c r="AQ564" s="131"/>
      <c r="AR564" s="131"/>
      <c r="AS564" s="131"/>
    </row>
    <row r="565" spans="15:45" s="129" customFormat="1" ht="32.5">
      <c r="O565" s="130"/>
      <c r="P565" s="130"/>
      <c r="Q565" s="130"/>
      <c r="R565" s="130"/>
      <c r="S565" s="130"/>
      <c r="T565" s="130"/>
      <c r="U565" s="130"/>
      <c r="V565" s="130"/>
      <c r="W565" s="130"/>
      <c r="X565" s="130"/>
      <c r="Y565" s="130"/>
      <c r="Z565" s="130"/>
      <c r="AA565" s="130"/>
      <c r="AB565" s="130"/>
      <c r="AC565" s="130"/>
      <c r="AD565" s="130"/>
      <c r="AE565" s="130"/>
      <c r="AF565" s="130"/>
      <c r="AG565" s="130"/>
      <c r="AH565" s="130"/>
      <c r="AI565" s="130"/>
      <c r="AJ565" s="130"/>
      <c r="AK565" s="130"/>
      <c r="AL565" s="131"/>
      <c r="AM565" s="131"/>
      <c r="AN565" s="131"/>
      <c r="AO565" s="131"/>
      <c r="AP565" s="131"/>
      <c r="AQ565" s="131"/>
      <c r="AR565" s="131"/>
      <c r="AS565" s="131"/>
    </row>
    <row r="566" spans="15:45" s="129" customFormat="1" ht="32.5">
      <c r="O566" s="130"/>
      <c r="P566" s="130"/>
      <c r="Q566" s="130"/>
      <c r="R566" s="130"/>
      <c r="S566" s="130"/>
      <c r="T566" s="130"/>
      <c r="U566" s="130"/>
      <c r="V566" s="130"/>
      <c r="W566" s="130"/>
      <c r="X566" s="130"/>
      <c r="Y566" s="130"/>
      <c r="Z566" s="130"/>
      <c r="AA566" s="130"/>
      <c r="AB566" s="130"/>
      <c r="AC566" s="130"/>
      <c r="AD566" s="130"/>
      <c r="AE566" s="130"/>
      <c r="AF566" s="130"/>
      <c r="AG566" s="130"/>
      <c r="AH566" s="130"/>
      <c r="AI566" s="130"/>
      <c r="AJ566" s="130"/>
      <c r="AK566" s="130"/>
      <c r="AL566" s="131"/>
      <c r="AM566" s="131"/>
      <c r="AN566" s="131"/>
      <c r="AO566" s="131"/>
      <c r="AP566" s="131"/>
      <c r="AQ566" s="131"/>
      <c r="AR566" s="131"/>
      <c r="AS566" s="131"/>
    </row>
    <row r="567" spans="15:45" s="129" customFormat="1" ht="32.5">
      <c r="O567" s="130"/>
      <c r="P567" s="130"/>
      <c r="Q567" s="130"/>
      <c r="R567" s="130"/>
      <c r="S567" s="130"/>
      <c r="T567" s="130"/>
      <c r="U567" s="130"/>
      <c r="V567" s="130"/>
      <c r="W567" s="130"/>
      <c r="X567" s="130"/>
      <c r="Y567" s="130"/>
      <c r="Z567" s="130"/>
      <c r="AA567" s="130"/>
      <c r="AB567" s="130"/>
      <c r="AC567" s="130"/>
      <c r="AD567" s="130"/>
      <c r="AE567" s="130"/>
      <c r="AF567" s="130"/>
      <c r="AG567" s="130"/>
      <c r="AH567" s="130"/>
      <c r="AI567" s="130"/>
      <c r="AJ567" s="130"/>
      <c r="AK567" s="130"/>
      <c r="AL567" s="131"/>
      <c r="AM567" s="131"/>
      <c r="AN567" s="131"/>
      <c r="AO567" s="131"/>
      <c r="AP567" s="131"/>
      <c r="AQ567" s="131"/>
      <c r="AR567" s="131"/>
      <c r="AS567" s="131"/>
    </row>
    <row r="568" spans="15:45" s="129" customFormat="1" ht="32.5">
      <c r="O568" s="130"/>
      <c r="P568" s="130"/>
      <c r="Q568" s="130"/>
      <c r="R568" s="130"/>
      <c r="S568" s="130"/>
      <c r="T568" s="130"/>
      <c r="U568" s="130"/>
      <c r="V568" s="130"/>
      <c r="W568" s="130"/>
      <c r="X568" s="130"/>
      <c r="Y568" s="130"/>
      <c r="Z568" s="130"/>
      <c r="AA568" s="130"/>
      <c r="AB568" s="130"/>
      <c r="AC568" s="130"/>
      <c r="AD568" s="130"/>
      <c r="AE568" s="130"/>
      <c r="AF568" s="130"/>
      <c r="AG568" s="130"/>
      <c r="AH568" s="130"/>
      <c r="AI568" s="130"/>
      <c r="AJ568" s="130"/>
      <c r="AK568" s="130"/>
      <c r="AL568" s="131"/>
      <c r="AM568" s="131"/>
      <c r="AN568" s="131"/>
      <c r="AO568" s="131"/>
      <c r="AP568" s="131"/>
      <c r="AQ568" s="131"/>
      <c r="AR568" s="131"/>
      <c r="AS568" s="131"/>
    </row>
    <row r="569" spans="15:45" s="129" customFormat="1" ht="32.5">
      <c r="O569" s="130"/>
      <c r="P569" s="130"/>
      <c r="Q569" s="130"/>
      <c r="R569" s="130"/>
      <c r="S569" s="130"/>
      <c r="T569" s="130"/>
      <c r="U569" s="130"/>
      <c r="V569" s="130"/>
      <c r="W569" s="130"/>
      <c r="X569" s="130"/>
      <c r="Y569" s="130"/>
      <c r="Z569" s="130"/>
      <c r="AA569" s="130"/>
      <c r="AB569" s="130"/>
      <c r="AC569" s="130"/>
      <c r="AD569" s="130"/>
      <c r="AE569" s="130"/>
      <c r="AF569" s="130"/>
      <c r="AG569" s="130"/>
      <c r="AH569" s="130"/>
      <c r="AI569" s="130"/>
      <c r="AJ569" s="130"/>
      <c r="AK569" s="130"/>
      <c r="AL569" s="131"/>
      <c r="AM569" s="131"/>
      <c r="AN569" s="131"/>
      <c r="AO569" s="131"/>
      <c r="AP569" s="131"/>
      <c r="AQ569" s="131"/>
      <c r="AR569" s="131"/>
      <c r="AS569" s="131"/>
    </row>
    <row r="570" spans="15:45" s="129" customFormat="1" ht="32.5">
      <c r="O570" s="130"/>
      <c r="P570" s="130"/>
      <c r="Q570" s="130"/>
      <c r="R570" s="130"/>
      <c r="S570" s="130"/>
      <c r="T570" s="130"/>
      <c r="U570" s="130"/>
      <c r="V570" s="130"/>
      <c r="W570" s="130"/>
      <c r="X570" s="130"/>
      <c r="Y570" s="130"/>
      <c r="Z570" s="130"/>
      <c r="AA570" s="130"/>
      <c r="AB570" s="130"/>
      <c r="AC570" s="130"/>
      <c r="AD570" s="130"/>
      <c r="AE570" s="130"/>
      <c r="AF570" s="130"/>
      <c r="AG570" s="130"/>
      <c r="AH570" s="130"/>
      <c r="AI570" s="130"/>
      <c r="AJ570" s="130"/>
      <c r="AK570" s="130"/>
      <c r="AL570" s="131"/>
      <c r="AM570" s="131"/>
      <c r="AN570" s="131"/>
      <c r="AO570" s="131"/>
      <c r="AP570" s="131"/>
      <c r="AQ570" s="131"/>
      <c r="AR570" s="131"/>
      <c r="AS570" s="131"/>
    </row>
    <row r="571" spans="15:45" s="129" customFormat="1" ht="32.5">
      <c r="O571" s="130"/>
      <c r="P571" s="130"/>
      <c r="Q571" s="130"/>
      <c r="R571" s="130"/>
      <c r="S571" s="130"/>
      <c r="T571" s="130"/>
      <c r="U571" s="130"/>
      <c r="V571" s="130"/>
      <c r="W571" s="130"/>
      <c r="X571" s="130"/>
      <c r="Y571" s="130"/>
      <c r="Z571" s="130"/>
      <c r="AA571" s="130"/>
      <c r="AB571" s="130"/>
      <c r="AC571" s="130"/>
      <c r="AD571" s="130"/>
      <c r="AE571" s="130"/>
      <c r="AF571" s="130"/>
      <c r="AG571" s="130"/>
      <c r="AH571" s="130"/>
      <c r="AI571" s="130"/>
      <c r="AJ571" s="130"/>
      <c r="AK571" s="130"/>
      <c r="AL571" s="131"/>
      <c r="AM571" s="131"/>
      <c r="AN571" s="131"/>
      <c r="AO571" s="131"/>
      <c r="AP571" s="131"/>
      <c r="AQ571" s="131"/>
      <c r="AR571" s="131"/>
      <c r="AS571" s="131"/>
    </row>
    <row r="572" spans="15:45" s="129" customFormat="1" ht="32.5">
      <c r="O572" s="130"/>
      <c r="P572" s="130"/>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0"/>
      <c r="AL572" s="131"/>
      <c r="AM572" s="131"/>
      <c r="AN572" s="131"/>
      <c r="AO572" s="131"/>
      <c r="AP572" s="131"/>
      <c r="AQ572" s="131"/>
      <c r="AR572" s="131"/>
      <c r="AS572" s="131"/>
    </row>
    <row r="573" spans="15:45" s="129" customFormat="1" ht="32.5">
      <c r="O573" s="130"/>
      <c r="P573" s="130"/>
      <c r="Q573" s="130"/>
      <c r="R573" s="130"/>
      <c r="S573" s="130"/>
      <c r="T573" s="130"/>
      <c r="U573" s="130"/>
      <c r="V573" s="130"/>
      <c r="W573" s="130"/>
      <c r="X573" s="130"/>
      <c r="Y573" s="130"/>
      <c r="Z573" s="130"/>
      <c r="AA573" s="130"/>
      <c r="AB573" s="130"/>
      <c r="AC573" s="130"/>
      <c r="AD573" s="130"/>
      <c r="AE573" s="130"/>
      <c r="AF573" s="130"/>
      <c r="AG573" s="130"/>
      <c r="AH573" s="130"/>
      <c r="AI573" s="130"/>
      <c r="AJ573" s="130"/>
      <c r="AK573" s="130"/>
      <c r="AL573" s="131"/>
      <c r="AM573" s="131"/>
      <c r="AN573" s="131"/>
      <c r="AO573" s="131"/>
      <c r="AP573" s="131"/>
      <c r="AQ573" s="131"/>
      <c r="AR573" s="131"/>
      <c r="AS573" s="131"/>
    </row>
    <row r="574" spans="15:45" s="129" customFormat="1" ht="32.5">
      <c r="O574" s="130"/>
      <c r="P574" s="130"/>
      <c r="Q574" s="130"/>
      <c r="R574" s="130"/>
      <c r="S574" s="130"/>
      <c r="T574" s="130"/>
      <c r="U574" s="130"/>
      <c r="V574" s="130"/>
      <c r="W574" s="130"/>
      <c r="X574" s="130"/>
      <c r="Y574" s="130"/>
      <c r="Z574" s="130"/>
      <c r="AA574" s="130"/>
      <c r="AB574" s="130"/>
      <c r="AC574" s="130"/>
      <c r="AD574" s="130"/>
      <c r="AE574" s="130"/>
      <c r="AF574" s="130"/>
      <c r="AG574" s="130"/>
      <c r="AH574" s="130"/>
      <c r="AI574" s="130"/>
      <c r="AJ574" s="130"/>
      <c r="AK574" s="130"/>
      <c r="AL574" s="131"/>
      <c r="AM574" s="131"/>
      <c r="AN574" s="131"/>
      <c r="AO574" s="131"/>
      <c r="AP574" s="131"/>
      <c r="AQ574" s="131"/>
      <c r="AR574" s="131"/>
      <c r="AS574" s="131"/>
    </row>
    <row r="575" spans="15:45" s="129" customFormat="1" ht="32.5">
      <c r="O575" s="130"/>
      <c r="P575" s="130"/>
      <c r="Q575" s="130"/>
      <c r="R575" s="130"/>
      <c r="S575" s="130"/>
      <c r="T575" s="130"/>
      <c r="U575" s="130"/>
      <c r="V575" s="130"/>
      <c r="W575" s="130"/>
      <c r="X575" s="130"/>
      <c r="Y575" s="130"/>
      <c r="Z575" s="130"/>
      <c r="AA575" s="130"/>
      <c r="AB575" s="130"/>
      <c r="AC575" s="130"/>
      <c r="AD575" s="130"/>
      <c r="AE575" s="130"/>
      <c r="AF575" s="130"/>
      <c r="AG575" s="130"/>
      <c r="AH575" s="130"/>
      <c r="AI575" s="130"/>
      <c r="AJ575" s="130"/>
      <c r="AK575" s="130"/>
      <c r="AL575" s="131"/>
      <c r="AM575" s="131"/>
      <c r="AN575" s="131"/>
      <c r="AO575" s="131"/>
      <c r="AP575" s="131"/>
      <c r="AQ575" s="131"/>
      <c r="AR575" s="131"/>
      <c r="AS575" s="131"/>
    </row>
    <row r="576" spans="15:45" s="129" customFormat="1" ht="32.5">
      <c r="O576" s="130"/>
      <c r="P576" s="130"/>
      <c r="Q576" s="130"/>
      <c r="R576" s="130"/>
      <c r="S576" s="130"/>
      <c r="T576" s="130"/>
      <c r="U576" s="130"/>
      <c r="V576" s="130"/>
      <c r="W576" s="130"/>
      <c r="X576" s="130"/>
      <c r="Y576" s="130"/>
      <c r="Z576" s="130"/>
      <c r="AA576" s="130"/>
      <c r="AB576" s="130"/>
      <c r="AC576" s="130"/>
      <c r="AD576" s="130"/>
      <c r="AE576" s="130"/>
      <c r="AF576" s="130"/>
      <c r="AG576" s="130"/>
      <c r="AH576" s="130"/>
      <c r="AI576" s="130"/>
      <c r="AJ576" s="130"/>
      <c r="AK576" s="130"/>
      <c r="AL576" s="131"/>
      <c r="AM576" s="131"/>
      <c r="AN576" s="131"/>
      <c r="AO576" s="131"/>
      <c r="AP576" s="131"/>
      <c r="AQ576" s="131"/>
      <c r="AR576" s="131"/>
      <c r="AS576" s="131"/>
    </row>
    <row r="577" spans="15:45" s="129" customFormat="1" ht="32.5">
      <c r="O577" s="130"/>
      <c r="P577" s="130"/>
      <c r="Q577" s="130"/>
      <c r="R577" s="130"/>
      <c r="S577" s="130"/>
      <c r="T577" s="130"/>
      <c r="U577" s="130"/>
      <c r="V577" s="130"/>
      <c r="W577" s="130"/>
      <c r="X577" s="130"/>
      <c r="Y577" s="130"/>
      <c r="Z577" s="130"/>
      <c r="AA577" s="130"/>
      <c r="AB577" s="130"/>
      <c r="AC577" s="130"/>
      <c r="AD577" s="130"/>
      <c r="AE577" s="130"/>
      <c r="AF577" s="130"/>
      <c r="AG577" s="130"/>
      <c r="AH577" s="130"/>
      <c r="AI577" s="130"/>
      <c r="AJ577" s="130"/>
      <c r="AK577" s="130"/>
      <c r="AL577" s="131"/>
      <c r="AM577" s="131"/>
      <c r="AN577" s="131"/>
      <c r="AO577" s="131"/>
      <c r="AP577" s="131"/>
      <c r="AQ577" s="131"/>
      <c r="AR577" s="131"/>
      <c r="AS577" s="131"/>
    </row>
    <row r="578" spans="15:45" s="129" customFormat="1" ht="32.5">
      <c r="O578" s="130"/>
      <c r="P578" s="130"/>
      <c r="Q578" s="130"/>
      <c r="R578" s="130"/>
      <c r="S578" s="130"/>
      <c r="T578" s="130"/>
      <c r="U578" s="130"/>
      <c r="V578" s="130"/>
      <c r="W578" s="130"/>
      <c r="X578" s="130"/>
      <c r="Y578" s="130"/>
      <c r="Z578" s="130"/>
      <c r="AA578" s="130"/>
      <c r="AB578" s="130"/>
      <c r="AC578" s="130"/>
      <c r="AD578" s="130"/>
      <c r="AE578" s="130"/>
      <c r="AF578" s="130"/>
      <c r="AG578" s="130"/>
      <c r="AH578" s="130"/>
      <c r="AI578" s="130"/>
      <c r="AJ578" s="130"/>
      <c r="AK578" s="130"/>
      <c r="AL578" s="131"/>
      <c r="AM578" s="131"/>
      <c r="AN578" s="131"/>
      <c r="AO578" s="131"/>
      <c r="AP578" s="131"/>
      <c r="AQ578" s="131"/>
      <c r="AR578" s="131"/>
      <c r="AS578" s="131"/>
    </row>
    <row r="579" spans="15:45" s="129" customFormat="1" ht="32.5">
      <c r="O579" s="130"/>
      <c r="P579" s="130"/>
      <c r="Q579" s="130"/>
      <c r="R579" s="130"/>
      <c r="S579" s="130"/>
      <c r="T579" s="130"/>
      <c r="U579" s="130"/>
      <c r="V579" s="130"/>
      <c r="W579" s="130"/>
      <c r="X579" s="130"/>
      <c r="Y579" s="130"/>
      <c r="Z579" s="130"/>
      <c r="AA579" s="130"/>
      <c r="AB579" s="130"/>
      <c r="AC579" s="130"/>
      <c r="AD579" s="130"/>
      <c r="AE579" s="130"/>
      <c r="AF579" s="130"/>
      <c r="AG579" s="130"/>
      <c r="AH579" s="130"/>
      <c r="AI579" s="130"/>
      <c r="AJ579" s="130"/>
      <c r="AK579" s="130"/>
      <c r="AL579" s="131"/>
      <c r="AM579" s="131"/>
      <c r="AN579" s="131"/>
      <c r="AO579" s="131"/>
      <c r="AP579" s="131"/>
      <c r="AQ579" s="131"/>
      <c r="AR579" s="131"/>
      <c r="AS579" s="131"/>
    </row>
    <row r="580" spans="15:45" s="129" customFormat="1" ht="32.5">
      <c r="O580" s="130"/>
      <c r="P580" s="130"/>
      <c r="Q580" s="130"/>
      <c r="R580" s="130"/>
      <c r="S580" s="130"/>
      <c r="T580" s="130"/>
      <c r="U580" s="130"/>
      <c r="V580" s="130"/>
      <c r="W580" s="130"/>
      <c r="X580" s="130"/>
      <c r="Y580" s="130"/>
      <c r="Z580" s="130"/>
      <c r="AA580" s="130"/>
      <c r="AB580" s="130"/>
      <c r="AC580" s="130"/>
      <c r="AD580" s="130"/>
      <c r="AE580" s="130"/>
      <c r="AF580" s="130"/>
      <c r="AG580" s="130"/>
      <c r="AH580" s="130"/>
      <c r="AI580" s="130"/>
      <c r="AJ580" s="130"/>
      <c r="AK580" s="130"/>
      <c r="AL580" s="131"/>
      <c r="AM580" s="131"/>
      <c r="AN580" s="131"/>
      <c r="AO580" s="131"/>
      <c r="AP580" s="131"/>
      <c r="AQ580" s="131"/>
      <c r="AR580" s="131"/>
      <c r="AS580" s="131"/>
    </row>
    <row r="581" spans="15:45" s="129" customFormat="1" ht="32.5">
      <c r="O581" s="130"/>
      <c r="P581" s="130"/>
      <c r="Q581" s="130"/>
      <c r="R581" s="130"/>
      <c r="S581" s="130"/>
      <c r="T581" s="130"/>
      <c r="U581" s="130"/>
      <c r="V581" s="130"/>
      <c r="W581" s="130"/>
      <c r="X581" s="130"/>
      <c r="Y581" s="130"/>
      <c r="Z581" s="130"/>
      <c r="AA581" s="130"/>
      <c r="AB581" s="130"/>
      <c r="AC581" s="130"/>
      <c r="AD581" s="130"/>
      <c r="AE581" s="130"/>
      <c r="AF581" s="130"/>
      <c r="AG581" s="130"/>
      <c r="AH581" s="130"/>
      <c r="AI581" s="130"/>
      <c r="AJ581" s="130"/>
      <c r="AK581" s="130"/>
      <c r="AL581" s="131"/>
      <c r="AM581" s="131"/>
      <c r="AN581" s="131"/>
      <c r="AO581" s="131"/>
      <c r="AP581" s="131"/>
      <c r="AQ581" s="131"/>
      <c r="AR581" s="131"/>
      <c r="AS581" s="131"/>
    </row>
    <row r="582" spans="15:45" s="129" customFormat="1" ht="32.5">
      <c r="O582" s="130"/>
      <c r="P582" s="130"/>
      <c r="Q582" s="130"/>
      <c r="R582" s="130"/>
      <c r="S582" s="130"/>
      <c r="T582" s="130"/>
      <c r="U582" s="130"/>
      <c r="V582" s="130"/>
      <c r="W582" s="130"/>
      <c r="X582" s="130"/>
      <c r="Y582" s="130"/>
      <c r="Z582" s="130"/>
      <c r="AA582" s="130"/>
      <c r="AB582" s="130"/>
      <c r="AC582" s="130"/>
      <c r="AD582" s="130"/>
      <c r="AE582" s="130"/>
      <c r="AF582" s="130"/>
      <c r="AG582" s="130"/>
      <c r="AH582" s="130"/>
      <c r="AI582" s="130"/>
      <c r="AJ582" s="130"/>
      <c r="AK582" s="130"/>
      <c r="AL582" s="131"/>
      <c r="AM582" s="131"/>
      <c r="AN582" s="131"/>
      <c r="AO582" s="131"/>
      <c r="AP582" s="131"/>
      <c r="AQ582" s="131"/>
      <c r="AR582" s="131"/>
      <c r="AS582" s="131"/>
    </row>
    <row r="583" spans="15:45" s="129" customFormat="1" ht="32.5">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L583" s="131"/>
      <c r="AM583" s="131"/>
      <c r="AN583" s="131"/>
      <c r="AO583" s="131"/>
      <c r="AP583" s="131"/>
      <c r="AQ583" s="131"/>
      <c r="AR583" s="131"/>
      <c r="AS583" s="131"/>
    </row>
    <row r="584" spans="15:45" s="129" customFormat="1" ht="32.5">
      <c r="O584" s="130"/>
      <c r="P584" s="130"/>
      <c r="Q584" s="130"/>
      <c r="R584" s="130"/>
      <c r="S584" s="130"/>
      <c r="T584" s="130"/>
      <c r="U584" s="130"/>
      <c r="V584" s="130"/>
      <c r="W584" s="130"/>
      <c r="X584" s="130"/>
      <c r="Y584" s="130"/>
      <c r="Z584" s="130"/>
      <c r="AA584" s="130"/>
      <c r="AB584" s="130"/>
      <c r="AC584" s="130"/>
      <c r="AD584" s="130"/>
      <c r="AE584" s="130"/>
      <c r="AF584" s="130"/>
      <c r="AG584" s="130"/>
      <c r="AH584" s="130"/>
      <c r="AI584" s="130"/>
      <c r="AJ584" s="130"/>
      <c r="AK584" s="130"/>
      <c r="AL584" s="131"/>
      <c r="AM584" s="131"/>
      <c r="AN584" s="131"/>
      <c r="AO584" s="131"/>
      <c r="AP584" s="131"/>
      <c r="AQ584" s="131"/>
      <c r="AR584" s="131"/>
      <c r="AS584" s="131"/>
    </row>
    <row r="585" spans="15:45" s="129" customFormat="1" ht="32.5">
      <c r="O585" s="130"/>
      <c r="P585" s="130"/>
      <c r="Q585" s="130"/>
      <c r="R585" s="130"/>
      <c r="S585" s="130"/>
      <c r="T585" s="130"/>
      <c r="U585" s="130"/>
      <c r="V585" s="130"/>
      <c r="W585" s="130"/>
      <c r="X585" s="130"/>
      <c r="Y585" s="130"/>
      <c r="Z585" s="130"/>
      <c r="AA585" s="130"/>
      <c r="AB585" s="130"/>
      <c r="AC585" s="130"/>
      <c r="AD585" s="130"/>
      <c r="AE585" s="130"/>
      <c r="AF585" s="130"/>
      <c r="AG585" s="130"/>
      <c r="AH585" s="130"/>
      <c r="AI585" s="130"/>
      <c r="AJ585" s="130"/>
      <c r="AK585" s="130"/>
      <c r="AL585" s="131"/>
      <c r="AM585" s="131"/>
      <c r="AN585" s="131"/>
      <c r="AO585" s="131"/>
      <c r="AP585" s="131"/>
      <c r="AQ585" s="131"/>
      <c r="AR585" s="131"/>
      <c r="AS585" s="131"/>
    </row>
    <row r="586" spans="15:45" s="129" customFormat="1" ht="32.5">
      <c r="O586" s="130"/>
      <c r="P586" s="130"/>
      <c r="Q586" s="130"/>
      <c r="R586" s="130"/>
      <c r="S586" s="130"/>
      <c r="T586" s="130"/>
      <c r="U586" s="130"/>
      <c r="V586" s="130"/>
      <c r="W586" s="130"/>
      <c r="X586" s="130"/>
      <c r="Y586" s="130"/>
      <c r="Z586" s="130"/>
      <c r="AA586" s="130"/>
      <c r="AB586" s="130"/>
      <c r="AC586" s="130"/>
      <c r="AD586" s="130"/>
      <c r="AE586" s="130"/>
      <c r="AF586" s="130"/>
      <c r="AG586" s="130"/>
      <c r="AH586" s="130"/>
      <c r="AI586" s="130"/>
      <c r="AJ586" s="130"/>
      <c r="AK586" s="130"/>
      <c r="AL586" s="131"/>
      <c r="AM586" s="131"/>
      <c r="AN586" s="131"/>
      <c r="AO586" s="131"/>
      <c r="AP586" s="131"/>
      <c r="AQ586" s="131"/>
      <c r="AR586" s="131"/>
      <c r="AS586" s="131"/>
    </row>
    <row r="587" spans="15:45" s="129" customFormat="1" ht="32.5">
      <c r="O587" s="130"/>
      <c r="P587" s="130"/>
      <c r="Q587" s="130"/>
      <c r="R587" s="130"/>
      <c r="S587" s="130"/>
      <c r="T587" s="130"/>
      <c r="U587" s="130"/>
      <c r="V587" s="130"/>
      <c r="W587" s="130"/>
      <c r="X587" s="130"/>
      <c r="Y587" s="130"/>
      <c r="Z587" s="130"/>
      <c r="AA587" s="130"/>
      <c r="AB587" s="130"/>
      <c r="AC587" s="130"/>
      <c r="AD587" s="130"/>
      <c r="AE587" s="130"/>
      <c r="AF587" s="130"/>
      <c r="AG587" s="130"/>
      <c r="AH587" s="130"/>
      <c r="AI587" s="130"/>
      <c r="AJ587" s="130"/>
      <c r="AK587" s="130"/>
      <c r="AL587" s="131"/>
      <c r="AM587" s="131"/>
      <c r="AN587" s="131"/>
      <c r="AO587" s="131"/>
      <c r="AP587" s="131"/>
      <c r="AQ587" s="131"/>
      <c r="AR587" s="131"/>
      <c r="AS587" s="131"/>
    </row>
    <row r="588" spans="15:45" s="129" customFormat="1" ht="32.5">
      <c r="O588" s="130"/>
      <c r="P588" s="130"/>
      <c r="Q588" s="130"/>
      <c r="R588" s="130"/>
      <c r="S588" s="130"/>
      <c r="T588" s="130"/>
      <c r="U588" s="130"/>
      <c r="V588" s="130"/>
      <c r="W588" s="130"/>
      <c r="X588" s="130"/>
      <c r="Y588" s="130"/>
      <c r="Z588" s="130"/>
      <c r="AA588" s="130"/>
      <c r="AB588" s="130"/>
      <c r="AC588" s="130"/>
      <c r="AD588" s="130"/>
      <c r="AE588" s="130"/>
      <c r="AF588" s="130"/>
      <c r="AG588" s="130"/>
      <c r="AH588" s="130"/>
      <c r="AI588" s="130"/>
      <c r="AJ588" s="130"/>
      <c r="AK588" s="130"/>
      <c r="AL588" s="131"/>
      <c r="AM588" s="131"/>
      <c r="AN588" s="131"/>
      <c r="AO588" s="131"/>
      <c r="AP588" s="131"/>
      <c r="AQ588" s="131"/>
      <c r="AR588" s="131"/>
      <c r="AS588" s="131"/>
    </row>
    <row r="589" spans="15:45" s="129" customFormat="1" ht="32.5">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1"/>
      <c r="AM589" s="131"/>
      <c r="AN589" s="131"/>
      <c r="AO589" s="131"/>
      <c r="AP589" s="131"/>
      <c r="AQ589" s="131"/>
      <c r="AR589" s="131"/>
      <c r="AS589" s="131"/>
    </row>
    <row r="590" spans="15:45" s="129" customFormat="1" ht="32.5">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1"/>
      <c r="AM590" s="131"/>
      <c r="AN590" s="131"/>
      <c r="AO590" s="131"/>
      <c r="AP590" s="131"/>
      <c r="AQ590" s="131"/>
      <c r="AR590" s="131"/>
      <c r="AS590" s="131"/>
    </row>
    <row r="591" spans="15:45" s="129" customFormat="1" ht="32.5">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1"/>
      <c r="AM591" s="131"/>
      <c r="AN591" s="131"/>
      <c r="AO591" s="131"/>
      <c r="AP591" s="131"/>
      <c r="AQ591" s="131"/>
      <c r="AR591" s="131"/>
      <c r="AS591" s="131"/>
    </row>
    <row r="592" spans="15:45" s="129" customFormat="1" ht="32.5">
      <c r="O592" s="130"/>
      <c r="P592" s="130"/>
      <c r="Q592" s="130"/>
      <c r="R592" s="130"/>
      <c r="S592" s="130"/>
      <c r="T592" s="130"/>
      <c r="U592" s="130"/>
      <c r="V592" s="130"/>
      <c r="W592" s="130"/>
      <c r="X592" s="130"/>
      <c r="Y592" s="130"/>
      <c r="Z592" s="130"/>
      <c r="AA592" s="130"/>
      <c r="AB592" s="130"/>
      <c r="AC592" s="130"/>
      <c r="AD592" s="130"/>
      <c r="AE592" s="130"/>
      <c r="AF592" s="130"/>
      <c r="AG592" s="130"/>
      <c r="AH592" s="130"/>
      <c r="AI592" s="130"/>
      <c r="AJ592" s="130"/>
      <c r="AK592" s="130"/>
      <c r="AL592" s="131"/>
      <c r="AM592" s="131"/>
      <c r="AN592" s="131"/>
      <c r="AO592" s="131"/>
      <c r="AP592" s="131"/>
      <c r="AQ592" s="131"/>
      <c r="AR592" s="131"/>
      <c r="AS592" s="131"/>
    </row>
    <row r="593" spans="15:45" s="129" customFormat="1" ht="32.5">
      <c r="O593" s="130"/>
      <c r="P593" s="130"/>
      <c r="Q593" s="130"/>
      <c r="R593" s="130"/>
      <c r="S593" s="130"/>
      <c r="T593" s="130"/>
      <c r="U593" s="130"/>
      <c r="V593" s="130"/>
      <c r="W593" s="130"/>
      <c r="X593" s="130"/>
      <c r="Y593" s="130"/>
      <c r="Z593" s="130"/>
      <c r="AA593" s="130"/>
      <c r="AB593" s="130"/>
      <c r="AC593" s="130"/>
      <c r="AD593" s="130"/>
      <c r="AE593" s="130"/>
      <c r="AF593" s="130"/>
      <c r="AG593" s="130"/>
      <c r="AH593" s="130"/>
      <c r="AI593" s="130"/>
      <c r="AJ593" s="130"/>
      <c r="AK593" s="130"/>
      <c r="AL593" s="131"/>
      <c r="AM593" s="131"/>
      <c r="AN593" s="131"/>
      <c r="AO593" s="131"/>
      <c r="AP593" s="131"/>
      <c r="AQ593" s="131"/>
      <c r="AR593" s="131"/>
      <c r="AS593" s="131"/>
    </row>
    <row r="594" spans="15:45" s="129" customFormat="1" ht="32.5">
      <c r="O594" s="130"/>
      <c r="P594" s="130"/>
      <c r="Q594" s="130"/>
      <c r="R594" s="130"/>
      <c r="S594" s="130"/>
      <c r="T594" s="130"/>
      <c r="U594" s="130"/>
      <c r="V594" s="130"/>
      <c r="W594" s="130"/>
      <c r="X594" s="130"/>
      <c r="Y594" s="130"/>
      <c r="Z594" s="130"/>
      <c r="AA594" s="130"/>
      <c r="AB594" s="130"/>
      <c r="AC594" s="130"/>
      <c r="AD594" s="130"/>
      <c r="AE594" s="130"/>
      <c r="AF594" s="130"/>
      <c r="AG594" s="130"/>
      <c r="AH594" s="130"/>
      <c r="AI594" s="130"/>
      <c r="AJ594" s="130"/>
      <c r="AK594" s="130"/>
      <c r="AL594" s="131"/>
      <c r="AM594" s="131"/>
      <c r="AN594" s="131"/>
      <c r="AO594" s="131"/>
      <c r="AP594" s="131"/>
      <c r="AQ594" s="131"/>
      <c r="AR594" s="131"/>
      <c r="AS594" s="131"/>
    </row>
    <row r="595" spans="15:45" s="129" customFormat="1" ht="32.5">
      <c r="O595" s="130"/>
      <c r="P595" s="130"/>
      <c r="Q595" s="130"/>
      <c r="R595" s="130"/>
      <c r="S595" s="130"/>
      <c r="T595" s="130"/>
      <c r="U595" s="130"/>
      <c r="V595" s="130"/>
      <c r="W595" s="130"/>
      <c r="X595" s="130"/>
      <c r="Y595" s="130"/>
      <c r="Z595" s="130"/>
      <c r="AA595" s="130"/>
      <c r="AB595" s="130"/>
      <c r="AC595" s="130"/>
      <c r="AD595" s="130"/>
      <c r="AE595" s="130"/>
      <c r="AF595" s="130"/>
      <c r="AG595" s="130"/>
      <c r="AH595" s="130"/>
      <c r="AI595" s="130"/>
      <c r="AJ595" s="130"/>
      <c r="AK595" s="130"/>
      <c r="AL595" s="131"/>
      <c r="AM595" s="131"/>
      <c r="AN595" s="131"/>
      <c r="AO595" s="131"/>
      <c r="AP595" s="131"/>
      <c r="AQ595" s="131"/>
      <c r="AR595" s="131"/>
      <c r="AS595" s="131"/>
    </row>
    <row r="596" spans="15:45" s="129" customFormat="1" ht="32.5">
      <c r="O596" s="130"/>
      <c r="P596" s="130"/>
      <c r="Q596" s="130"/>
      <c r="R596" s="130"/>
      <c r="S596" s="130"/>
      <c r="T596" s="130"/>
      <c r="U596" s="130"/>
      <c r="V596" s="130"/>
      <c r="W596" s="130"/>
      <c r="X596" s="130"/>
      <c r="Y596" s="130"/>
      <c r="Z596" s="130"/>
      <c r="AA596" s="130"/>
      <c r="AB596" s="130"/>
      <c r="AC596" s="130"/>
      <c r="AD596" s="130"/>
      <c r="AE596" s="130"/>
      <c r="AF596" s="130"/>
      <c r="AG596" s="130"/>
      <c r="AH596" s="130"/>
      <c r="AI596" s="130"/>
      <c r="AJ596" s="130"/>
      <c r="AK596" s="130"/>
      <c r="AL596" s="131"/>
      <c r="AM596" s="131"/>
      <c r="AN596" s="131"/>
      <c r="AO596" s="131"/>
      <c r="AP596" s="131"/>
      <c r="AQ596" s="131"/>
      <c r="AR596" s="131"/>
      <c r="AS596" s="131"/>
    </row>
    <row r="597" spans="15:45" s="129" customFormat="1" ht="32.5">
      <c r="O597" s="130"/>
      <c r="P597" s="130"/>
      <c r="Q597" s="130"/>
      <c r="R597" s="130"/>
      <c r="S597" s="130"/>
      <c r="T597" s="130"/>
      <c r="U597" s="130"/>
      <c r="V597" s="130"/>
      <c r="W597" s="130"/>
      <c r="X597" s="130"/>
      <c r="Y597" s="130"/>
      <c r="Z597" s="130"/>
      <c r="AA597" s="130"/>
      <c r="AB597" s="130"/>
      <c r="AC597" s="130"/>
      <c r="AD597" s="130"/>
      <c r="AE597" s="130"/>
      <c r="AF597" s="130"/>
      <c r="AG597" s="130"/>
      <c r="AH597" s="130"/>
      <c r="AI597" s="130"/>
      <c r="AJ597" s="130"/>
      <c r="AK597" s="130"/>
      <c r="AL597" s="131"/>
      <c r="AM597" s="131"/>
      <c r="AN597" s="131"/>
      <c r="AO597" s="131"/>
      <c r="AP597" s="131"/>
      <c r="AQ597" s="131"/>
      <c r="AR597" s="131"/>
      <c r="AS597" s="131"/>
    </row>
    <row r="598" spans="15:45" s="129" customFormat="1" ht="32.5">
      <c r="O598" s="130"/>
      <c r="P598" s="130"/>
      <c r="Q598" s="130"/>
      <c r="R598" s="130"/>
      <c r="S598" s="130"/>
      <c r="T598" s="130"/>
      <c r="U598" s="130"/>
      <c r="V598" s="130"/>
      <c r="W598" s="130"/>
      <c r="X598" s="130"/>
      <c r="Y598" s="130"/>
      <c r="Z598" s="130"/>
      <c r="AA598" s="130"/>
      <c r="AB598" s="130"/>
      <c r="AC598" s="130"/>
      <c r="AD598" s="130"/>
      <c r="AE598" s="130"/>
      <c r="AF598" s="130"/>
      <c r="AG598" s="130"/>
      <c r="AH598" s="130"/>
      <c r="AI598" s="130"/>
      <c r="AJ598" s="130"/>
      <c r="AK598" s="130"/>
      <c r="AL598" s="131"/>
      <c r="AM598" s="131"/>
      <c r="AN598" s="131"/>
      <c r="AO598" s="131"/>
      <c r="AP598" s="131"/>
      <c r="AQ598" s="131"/>
      <c r="AR598" s="131"/>
      <c r="AS598" s="131"/>
    </row>
    <row r="599" spans="15:45" s="129" customFormat="1" ht="32.5">
      <c r="O599" s="130"/>
      <c r="P599" s="130"/>
      <c r="Q599" s="130"/>
      <c r="R599" s="130"/>
      <c r="S599" s="130"/>
      <c r="T599" s="130"/>
      <c r="U599" s="130"/>
      <c r="V599" s="130"/>
      <c r="W599" s="130"/>
      <c r="X599" s="130"/>
      <c r="Y599" s="130"/>
      <c r="Z599" s="130"/>
      <c r="AA599" s="130"/>
      <c r="AB599" s="130"/>
      <c r="AC599" s="130"/>
      <c r="AD599" s="130"/>
      <c r="AE599" s="130"/>
      <c r="AF599" s="130"/>
      <c r="AG599" s="130"/>
      <c r="AH599" s="130"/>
      <c r="AI599" s="130"/>
      <c r="AJ599" s="130"/>
      <c r="AK599" s="130"/>
      <c r="AL599" s="131"/>
      <c r="AM599" s="131"/>
      <c r="AN599" s="131"/>
      <c r="AO599" s="131"/>
      <c r="AP599" s="131"/>
      <c r="AQ599" s="131"/>
      <c r="AR599" s="131"/>
      <c r="AS599" s="131"/>
    </row>
    <row r="600" spans="15:45" s="129" customFormat="1" ht="32.5">
      <c r="O600" s="130"/>
      <c r="P600" s="130"/>
      <c r="Q600" s="130"/>
      <c r="R600" s="130"/>
      <c r="S600" s="130"/>
      <c r="T600" s="130"/>
      <c r="U600" s="130"/>
      <c r="V600" s="130"/>
      <c r="W600" s="130"/>
      <c r="X600" s="130"/>
      <c r="Y600" s="130"/>
      <c r="Z600" s="130"/>
      <c r="AA600" s="130"/>
      <c r="AB600" s="130"/>
      <c r="AC600" s="130"/>
      <c r="AD600" s="130"/>
      <c r="AE600" s="130"/>
      <c r="AF600" s="130"/>
      <c r="AG600" s="130"/>
      <c r="AH600" s="130"/>
      <c r="AI600" s="130"/>
      <c r="AJ600" s="130"/>
      <c r="AK600" s="130"/>
      <c r="AL600" s="131"/>
      <c r="AM600" s="131"/>
      <c r="AN600" s="131"/>
      <c r="AO600" s="131"/>
      <c r="AP600" s="131"/>
      <c r="AQ600" s="131"/>
      <c r="AR600" s="131"/>
      <c r="AS600" s="131"/>
    </row>
    <row r="601" spans="15:45" s="129" customFormat="1" ht="32.5">
      <c r="O601" s="130"/>
      <c r="P601" s="130"/>
      <c r="Q601" s="130"/>
      <c r="R601" s="130"/>
      <c r="S601" s="130"/>
      <c r="T601" s="130"/>
      <c r="U601" s="130"/>
      <c r="V601" s="130"/>
      <c r="W601" s="130"/>
      <c r="X601" s="130"/>
      <c r="Y601" s="130"/>
      <c r="Z601" s="130"/>
      <c r="AA601" s="130"/>
      <c r="AB601" s="130"/>
      <c r="AC601" s="130"/>
      <c r="AD601" s="130"/>
      <c r="AE601" s="130"/>
      <c r="AF601" s="130"/>
      <c r="AG601" s="130"/>
      <c r="AH601" s="130"/>
      <c r="AI601" s="130"/>
      <c r="AJ601" s="130"/>
      <c r="AK601" s="130"/>
      <c r="AL601" s="131"/>
      <c r="AM601" s="131"/>
      <c r="AN601" s="131"/>
      <c r="AO601" s="131"/>
      <c r="AP601" s="131"/>
      <c r="AQ601" s="131"/>
      <c r="AR601" s="131"/>
      <c r="AS601" s="131"/>
    </row>
    <row r="602" spans="15:45" s="129" customFormat="1" ht="32.5">
      <c r="O602" s="130"/>
      <c r="P602" s="130"/>
      <c r="Q602" s="130"/>
      <c r="R602" s="130"/>
      <c r="S602" s="130"/>
      <c r="T602" s="130"/>
      <c r="U602" s="130"/>
      <c r="V602" s="130"/>
      <c r="W602" s="130"/>
      <c r="X602" s="130"/>
      <c r="Y602" s="130"/>
      <c r="Z602" s="130"/>
      <c r="AA602" s="130"/>
      <c r="AB602" s="130"/>
      <c r="AC602" s="130"/>
      <c r="AD602" s="130"/>
      <c r="AE602" s="130"/>
      <c r="AF602" s="130"/>
      <c r="AG602" s="130"/>
      <c r="AH602" s="130"/>
      <c r="AI602" s="130"/>
      <c r="AJ602" s="130"/>
      <c r="AK602" s="130"/>
      <c r="AL602" s="131"/>
      <c r="AM602" s="131"/>
      <c r="AN602" s="131"/>
      <c r="AO602" s="131"/>
      <c r="AP602" s="131"/>
      <c r="AQ602" s="131"/>
      <c r="AR602" s="131"/>
      <c r="AS602" s="131"/>
    </row>
    <row r="603" spans="15:45" s="129" customFormat="1" ht="32.5">
      <c r="O603" s="130"/>
      <c r="P603" s="130"/>
      <c r="Q603" s="130"/>
      <c r="R603" s="130"/>
      <c r="S603" s="130"/>
      <c r="T603" s="130"/>
      <c r="U603" s="130"/>
      <c r="V603" s="130"/>
      <c r="W603" s="130"/>
      <c r="X603" s="130"/>
      <c r="Y603" s="130"/>
      <c r="Z603" s="130"/>
      <c r="AA603" s="130"/>
      <c r="AB603" s="130"/>
      <c r="AC603" s="130"/>
      <c r="AD603" s="130"/>
      <c r="AE603" s="130"/>
      <c r="AF603" s="130"/>
      <c r="AG603" s="130"/>
      <c r="AH603" s="130"/>
      <c r="AI603" s="130"/>
      <c r="AJ603" s="130"/>
      <c r="AK603" s="130"/>
      <c r="AL603" s="131"/>
      <c r="AM603" s="131"/>
      <c r="AN603" s="131"/>
      <c r="AO603" s="131"/>
      <c r="AP603" s="131"/>
      <c r="AQ603" s="131"/>
      <c r="AR603" s="131"/>
      <c r="AS603" s="131"/>
    </row>
    <row r="604" spans="15:45" s="129" customFormat="1" ht="32.5">
      <c r="O604" s="130"/>
      <c r="P604" s="130"/>
      <c r="Q604" s="130"/>
      <c r="R604" s="130"/>
      <c r="S604" s="130"/>
      <c r="T604" s="130"/>
      <c r="U604" s="130"/>
      <c r="V604" s="130"/>
      <c r="W604" s="130"/>
      <c r="X604" s="130"/>
      <c r="Y604" s="130"/>
      <c r="Z604" s="130"/>
      <c r="AA604" s="130"/>
      <c r="AB604" s="130"/>
      <c r="AC604" s="130"/>
      <c r="AD604" s="130"/>
      <c r="AE604" s="130"/>
      <c r="AF604" s="130"/>
      <c r="AG604" s="130"/>
      <c r="AH604" s="130"/>
      <c r="AI604" s="130"/>
      <c r="AJ604" s="130"/>
      <c r="AK604" s="130"/>
      <c r="AL604" s="131"/>
      <c r="AM604" s="131"/>
      <c r="AN604" s="131"/>
      <c r="AO604" s="131"/>
      <c r="AP604" s="131"/>
      <c r="AQ604" s="131"/>
      <c r="AR604" s="131"/>
      <c r="AS604" s="131"/>
    </row>
    <row r="605" spans="15:45" s="129" customFormat="1" ht="32.5">
      <c r="O605" s="130"/>
      <c r="P605" s="130"/>
      <c r="Q605" s="130"/>
      <c r="R605" s="130"/>
      <c r="S605" s="130"/>
      <c r="T605" s="130"/>
      <c r="U605" s="130"/>
      <c r="V605" s="130"/>
      <c r="W605" s="130"/>
      <c r="X605" s="130"/>
      <c r="Y605" s="130"/>
      <c r="Z605" s="130"/>
      <c r="AA605" s="130"/>
      <c r="AB605" s="130"/>
      <c r="AC605" s="130"/>
      <c r="AD605" s="130"/>
      <c r="AE605" s="130"/>
      <c r="AF605" s="130"/>
      <c r="AG605" s="130"/>
      <c r="AH605" s="130"/>
      <c r="AI605" s="130"/>
      <c r="AJ605" s="130"/>
      <c r="AK605" s="130"/>
      <c r="AL605" s="131"/>
      <c r="AM605" s="131"/>
      <c r="AN605" s="131"/>
      <c r="AO605" s="131"/>
      <c r="AP605" s="131"/>
      <c r="AQ605" s="131"/>
      <c r="AR605" s="131"/>
      <c r="AS605" s="131"/>
    </row>
    <row r="606" spans="15:45" s="129" customFormat="1" ht="32.5">
      <c r="O606" s="130"/>
      <c r="P606" s="130"/>
      <c r="Q606" s="130"/>
      <c r="R606" s="130"/>
      <c r="S606" s="130"/>
      <c r="T606" s="130"/>
      <c r="U606" s="130"/>
      <c r="V606" s="130"/>
      <c r="W606" s="130"/>
      <c r="X606" s="130"/>
      <c r="Y606" s="130"/>
      <c r="Z606" s="130"/>
      <c r="AA606" s="130"/>
      <c r="AB606" s="130"/>
      <c r="AC606" s="130"/>
      <c r="AD606" s="130"/>
      <c r="AE606" s="130"/>
      <c r="AF606" s="130"/>
      <c r="AG606" s="130"/>
      <c r="AH606" s="130"/>
      <c r="AI606" s="130"/>
      <c r="AJ606" s="130"/>
      <c r="AK606" s="130"/>
      <c r="AL606" s="131"/>
      <c r="AM606" s="131"/>
      <c r="AN606" s="131"/>
      <c r="AO606" s="131"/>
      <c r="AP606" s="131"/>
      <c r="AQ606" s="131"/>
      <c r="AR606" s="131"/>
      <c r="AS606" s="131"/>
    </row>
    <row r="607" spans="15:45" s="129" customFormat="1" ht="32.5">
      <c r="O607" s="130"/>
      <c r="P607" s="130"/>
      <c r="Q607" s="130"/>
      <c r="R607" s="130"/>
      <c r="S607" s="130"/>
      <c r="T607" s="130"/>
      <c r="U607" s="130"/>
      <c r="V607" s="130"/>
      <c r="W607" s="130"/>
      <c r="X607" s="130"/>
      <c r="Y607" s="130"/>
      <c r="Z607" s="130"/>
      <c r="AA607" s="130"/>
      <c r="AB607" s="130"/>
      <c r="AC607" s="130"/>
      <c r="AD607" s="130"/>
      <c r="AE607" s="130"/>
      <c r="AF607" s="130"/>
      <c r="AG607" s="130"/>
      <c r="AH607" s="130"/>
      <c r="AI607" s="130"/>
      <c r="AJ607" s="130"/>
      <c r="AK607" s="130"/>
      <c r="AL607" s="131"/>
      <c r="AM607" s="131"/>
      <c r="AN607" s="131"/>
      <c r="AO607" s="131"/>
      <c r="AP607" s="131"/>
      <c r="AQ607" s="131"/>
      <c r="AR607" s="131"/>
      <c r="AS607" s="131"/>
    </row>
    <row r="608" spans="15:45" s="129" customFormat="1" ht="32.5">
      <c r="O608" s="130"/>
      <c r="P608" s="130"/>
      <c r="Q608" s="130"/>
      <c r="R608" s="130"/>
      <c r="S608" s="130"/>
      <c r="T608" s="130"/>
      <c r="U608" s="130"/>
      <c r="V608" s="130"/>
      <c r="W608" s="130"/>
      <c r="X608" s="130"/>
      <c r="Y608" s="130"/>
      <c r="Z608" s="130"/>
      <c r="AA608" s="130"/>
      <c r="AB608" s="130"/>
      <c r="AC608" s="130"/>
      <c r="AD608" s="130"/>
      <c r="AE608" s="130"/>
      <c r="AF608" s="130"/>
      <c r="AG608" s="130"/>
      <c r="AH608" s="130"/>
      <c r="AI608" s="130"/>
      <c r="AJ608" s="130"/>
      <c r="AK608" s="130"/>
      <c r="AL608" s="131"/>
      <c r="AM608" s="131"/>
      <c r="AN608" s="131"/>
      <c r="AO608" s="131"/>
      <c r="AP608" s="131"/>
      <c r="AQ608" s="131"/>
      <c r="AR608" s="131"/>
      <c r="AS608" s="131"/>
    </row>
    <row r="609" spans="15:45" s="129" customFormat="1" ht="32.5">
      <c r="O609" s="130"/>
      <c r="P609" s="130"/>
      <c r="Q609" s="130"/>
      <c r="R609" s="130"/>
      <c r="S609" s="130"/>
      <c r="T609" s="130"/>
      <c r="U609" s="130"/>
      <c r="V609" s="130"/>
      <c r="W609" s="130"/>
      <c r="X609" s="130"/>
      <c r="Y609" s="130"/>
      <c r="Z609" s="130"/>
      <c r="AA609" s="130"/>
      <c r="AB609" s="130"/>
      <c r="AC609" s="130"/>
      <c r="AD609" s="130"/>
      <c r="AE609" s="130"/>
      <c r="AF609" s="130"/>
      <c r="AG609" s="130"/>
      <c r="AH609" s="130"/>
      <c r="AI609" s="130"/>
      <c r="AJ609" s="130"/>
      <c r="AK609" s="130"/>
      <c r="AL609" s="131"/>
      <c r="AM609" s="131"/>
      <c r="AN609" s="131"/>
      <c r="AO609" s="131"/>
      <c r="AP609" s="131"/>
      <c r="AQ609" s="131"/>
      <c r="AR609" s="131"/>
      <c r="AS609" s="131"/>
    </row>
    <row r="610" spans="15:45" s="129" customFormat="1" ht="32.5">
      <c r="O610" s="130"/>
      <c r="P610" s="130"/>
      <c r="Q610" s="130"/>
      <c r="R610" s="130"/>
      <c r="S610" s="130"/>
      <c r="T610" s="130"/>
      <c r="U610" s="130"/>
      <c r="V610" s="130"/>
      <c r="W610" s="130"/>
      <c r="X610" s="130"/>
      <c r="Y610" s="130"/>
      <c r="Z610" s="130"/>
      <c r="AA610" s="130"/>
      <c r="AB610" s="130"/>
      <c r="AC610" s="130"/>
      <c r="AD610" s="130"/>
      <c r="AE610" s="130"/>
      <c r="AF610" s="130"/>
      <c r="AG610" s="130"/>
      <c r="AH610" s="130"/>
      <c r="AI610" s="130"/>
      <c r="AJ610" s="130"/>
      <c r="AK610" s="130"/>
      <c r="AL610" s="131"/>
      <c r="AM610" s="131"/>
      <c r="AN610" s="131"/>
      <c r="AO610" s="131"/>
      <c r="AP610" s="131"/>
      <c r="AQ610" s="131"/>
      <c r="AR610" s="131"/>
      <c r="AS610" s="131"/>
    </row>
    <row r="611" spans="15:45" s="129" customFormat="1" ht="32.5">
      <c r="O611" s="130"/>
      <c r="P611" s="130"/>
      <c r="Q611" s="130"/>
      <c r="R611" s="130"/>
      <c r="S611" s="130"/>
      <c r="T611" s="130"/>
      <c r="U611" s="130"/>
      <c r="V611" s="130"/>
      <c r="W611" s="130"/>
      <c r="X611" s="130"/>
      <c r="Y611" s="130"/>
      <c r="Z611" s="130"/>
      <c r="AA611" s="130"/>
      <c r="AB611" s="130"/>
      <c r="AC611" s="130"/>
      <c r="AD611" s="130"/>
      <c r="AE611" s="130"/>
      <c r="AF611" s="130"/>
      <c r="AG611" s="130"/>
      <c r="AH611" s="130"/>
      <c r="AI611" s="130"/>
      <c r="AJ611" s="130"/>
      <c r="AK611" s="130"/>
      <c r="AL611" s="131"/>
      <c r="AM611" s="131"/>
      <c r="AN611" s="131"/>
      <c r="AO611" s="131"/>
      <c r="AP611" s="131"/>
      <c r="AQ611" s="131"/>
      <c r="AR611" s="131"/>
      <c r="AS611" s="131"/>
    </row>
    <row r="612" spans="15:45" s="129" customFormat="1" ht="32.5">
      <c r="O612" s="130"/>
      <c r="P612" s="130"/>
      <c r="Q612" s="130"/>
      <c r="R612" s="130"/>
      <c r="S612" s="130"/>
      <c r="T612" s="130"/>
      <c r="U612" s="130"/>
      <c r="V612" s="130"/>
      <c r="W612" s="130"/>
      <c r="X612" s="130"/>
      <c r="Y612" s="130"/>
      <c r="Z612" s="130"/>
      <c r="AA612" s="130"/>
      <c r="AB612" s="130"/>
      <c r="AC612" s="130"/>
      <c r="AD612" s="130"/>
      <c r="AE612" s="130"/>
      <c r="AF612" s="130"/>
      <c r="AG612" s="130"/>
      <c r="AH612" s="130"/>
      <c r="AI612" s="130"/>
      <c r="AJ612" s="130"/>
      <c r="AK612" s="130"/>
      <c r="AL612" s="131"/>
      <c r="AM612" s="131"/>
      <c r="AN612" s="131"/>
      <c r="AO612" s="131"/>
      <c r="AP612" s="131"/>
      <c r="AQ612" s="131"/>
      <c r="AR612" s="131"/>
      <c r="AS612" s="131"/>
    </row>
    <row r="613" spans="15:45" s="129" customFormat="1" ht="32.5">
      <c r="O613" s="130"/>
      <c r="P613" s="130"/>
      <c r="Q613" s="130"/>
      <c r="R613" s="130"/>
      <c r="S613" s="130"/>
      <c r="T613" s="130"/>
      <c r="U613" s="130"/>
      <c r="V613" s="130"/>
      <c r="W613" s="130"/>
      <c r="X613" s="130"/>
      <c r="Y613" s="130"/>
      <c r="Z613" s="130"/>
      <c r="AA613" s="130"/>
      <c r="AB613" s="130"/>
      <c r="AC613" s="130"/>
      <c r="AD613" s="130"/>
      <c r="AE613" s="130"/>
      <c r="AF613" s="130"/>
      <c r="AG613" s="130"/>
      <c r="AH613" s="130"/>
      <c r="AI613" s="130"/>
      <c r="AJ613" s="130"/>
      <c r="AK613" s="130"/>
      <c r="AL613" s="131"/>
      <c r="AM613" s="131"/>
      <c r="AN613" s="131"/>
      <c r="AO613" s="131"/>
      <c r="AP613" s="131"/>
      <c r="AQ613" s="131"/>
      <c r="AR613" s="131"/>
      <c r="AS613" s="131"/>
    </row>
    <row r="614" spans="15:45" s="129" customFormat="1" ht="32.5">
      <c r="O614" s="130"/>
      <c r="P614" s="130"/>
      <c r="Q614" s="130"/>
      <c r="R614" s="130"/>
      <c r="S614" s="130"/>
      <c r="T614" s="130"/>
      <c r="U614" s="130"/>
      <c r="V614" s="130"/>
      <c r="W614" s="130"/>
      <c r="X614" s="130"/>
      <c r="Y614" s="130"/>
      <c r="Z614" s="130"/>
      <c r="AA614" s="130"/>
      <c r="AB614" s="130"/>
      <c r="AC614" s="130"/>
      <c r="AD614" s="130"/>
      <c r="AE614" s="130"/>
      <c r="AF614" s="130"/>
      <c r="AG614" s="130"/>
      <c r="AH614" s="130"/>
      <c r="AI614" s="130"/>
      <c r="AJ614" s="130"/>
      <c r="AK614" s="130"/>
      <c r="AL614" s="131"/>
      <c r="AM614" s="131"/>
      <c r="AN614" s="131"/>
      <c r="AO614" s="131"/>
      <c r="AP614" s="131"/>
      <c r="AQ614" s="131"/>
      <c r="AR614" s="131"/>
      <c r="AS614" s="131"/>
    </row>
    <row r="615" spans="15:45" s="129" customFormat="1" ht="32.5">
      <c r="O615" s="130"/>
      <c r="P615" s="130"/>
      <c r="Q615" s="130"/>
      <c r="R615" s="130"/>
      <c r="S615" s="130"/>
      <c r="T615" s="130"/>
      <c r="U615" s="130"/>
      <c r="V615" s="130"/>
      <c r="W615" s="130"/>
      <c r="X615" s="130"/>
      <c r="Y615" s="130"/>
      <c r="Z615" s="130"/>
      <c r="AA615" s="130"/>
      <c r="AB615" s="130"/>
      <c r="AC615" s="130"/>
      <c r="AD615" s="130"/>
      <c r="AE615" s="130"/>
      <c r="AF615" s="130"/>
      <c r="AG615" s="130"/>
      <c r="AH615" s="130"/>
      <c r="AI615" s="130"/>
      <c r="AJ615" s="130"/>
      <c r="AK615" s="130"/>
      <c r="AL615" s="131"/>
      <c r="AM615" s="131"/>
      <c r="AN615" s="131"/>
      <c r="AO615" s="131"/>
      <c r="AP615" s="131"/>
      <c r="AQ615" s="131"/>
      <c r="AR615" s="131"/>
      <c r="AS615" s="131"/>
    </row>
    <row r="616" spans="15:45" s="129" customFormat="1" ht="32.5">
      <c r="O616" s="130"/>
      <c r="P616" s="130"/>
      <c r="Q616" s="130"/>
      <c r="R616" s="130"/>
      <c r="S616" s="130"/>
      <c r="T616" s="130"/>
      <c r="U616" s="130"/>
      <c r="V616" s="130"/>
      <c r="W616" s="130"/>
      <c r="X616" s="130"/>
      <c r="Y616" s="130"/>
      <c r="Z616" s="130"/>
      <c r="AA616" s="130"/>
      <c r="AB616" s="130"/>
      <c r="AC616" s="130"/>
      <c r="AD616" s="130"/>
      <c r="AE616" s="130"/>
      <c r="AF616" s="130"/>
      <c r="AG616" s="130"/>
      <c r="AH616" s="130"/>
      <c r="AI616" s="130"/>
      <c r="AJ616" s="130"/>
      <c r="AK616" s="130"/>
      <c r="AL616" s="131"/>
      <c r="AM616" s="131"/>
      <c r="AN616" s="131"/>
      <c r="AO616" s="131"/>
      <c r="AP616" s="131"/>
      <c r="AQ616" s="131"/>
      <c r="AR616" s="131"/>
      <c r="AS616" s="131"/>
    </row>
    <row r="617" spans="15:45" s="129" customFormat="1" ht="32.5">
      <c r="O617" s="130"/>
      <c r="P617" s="130"/>
      <c r="Q617" s="130"/>
      <c r="R617" s="130"/>
      <c r="S617" s="130"/>
      <c r="T617" s="130"/>
      <c r="U617" s="130"/>
      <c r="V617" s="130"/>
      <c r="W617" s="130"/>
      <c r="X617" s="130"/>
      <c r="Y617" s="130"/>
      <c r="Z617" s="130"/>
      <c r="AA617" s="130"/>
      <c r="AB617" s="130"/>
      <c r="AC617" s="130"/>
      <c r="AD617" s="130"/>
      <c r="AE617" s="130"/>
      <c r="AF617" s="130"/>
      <c r="AG617" s="130"/>
      <c r="AH617" s="130"/>
      <c r="AI617" s="130"/>
      <c r="AJ617" s="130"/>
      <c r="AK617" s="130"/>
      <c r="AL617" s="131"/>
      <c r="AM617" s="131"/>
      <c r="AN617" s="131"/>
      <c r="AO617" s="131"/>
      <c r="AP617" s="131"/>
      <c r="AQ617" s="131"/>
      <c r="AR617" s="131"/>
      <c r="AS617" s="131"/>
    </row>
    <row r="618" spans="15:45" s="129" customFormat="1" ht="32.5">
      <c r="O618" s="130"/>
      <c r="P618" s="130"/>
      <c r="Q618" s="130"/>
      <c r="R618" s="130"/>
      <c r="S618" s="130"/>
      <c r="T618" s="130"/>
      <c r="U618" s="130"/>
      <c r="V618" s="130"/>
      <c r="W618" s="130"/>
      <c r="X618" s="130"/>
      <c r="Y618" s="130"/>
      <c r="Z618" s="130"/>
      <c r="AA618" s="130"/>
      <c r="AB618" s="130"/>
      <c r="AC618" s="130"/>
      <c r="AD618" s="130"/>
      <c r="AE618" s="130"/>
      <c r="AF618" s="130"/>
      <c r="AG618" s="130"/>
      <c r="AH618" s="130"/>
      <c r="AI618" s="130"/>
      <c r="AJ618" s="130"/>
      <c r="AK618" s="130"/>
      <c r="AL618" s="131"/>
      <c r="AM618" s="131"/>
      <c r="AN618" s="131"/>
      <c r="AO618" s="131"/>
      <c r="AP618" s="131"/>
      <c r="AQ618" s="131"/>
      <c r="AR618" s="131"/>
      <c r="AS618" s="131"/>
    </row>
    <row r="619" spans="15:45" s="129" customFormat="1" ht="32.5">
      <c r="O619" s="130"/>
      <c r="P619" s="130"/>
      <c r="Q619" s="130"/>
      <c r="R619" s="130"/>
      <c r="S619" s="130"/>
      <c r="T619" s="130"/>
      <c r="U619" s="130"/>
      <c r="V619" s="130"/>
      <c r="W619" s="130"/>
      <c r="X619" s="130"/>
      <c r="Y619" s="130"/>
      <c r="Z619" s="130"/>
      <c r="AA619" s="130"/>
      <c r="AB619" s="130"/>
      <c r="AC619" s="130"/>
      <c r="AD619" s="130"/>
      <c r="AE619" s="130"/>
      <c r="AF619" s="130"/>
      <c r="AG619" s="130"/>
      <c r="AH619" s="130"/>
      <c r="AI619" s="130"/>
      <c r="AJ619" s="130"/>
      <c r="AK619" s="130"/>
      <c r="AL619" s="131"/>
      <c r="AM619" s="131"/>
      <c r="AN619" s="131"/>
      <c r="AO619" s="131"/>
      <c r="AP619" s="131"/>
      <c r="AQ619" s="131"/>
      <c r="AR619" s="131"/>
      <c r="AS619" s="131"/>
    </row>
    <row r="620" spans="15:45" s="129" customFormat="1" ht="32.5">
      <c r="O620" s="130"/>
      <c r="P620" s="130"/>
      <c r="Q620" s="130"/>
      <c r="R620" s="130"/>
      <c r="S620" s="130"/>
      <c r="T620" s="130"/>
      <c r="U620" s="130"/>
      <c r="V620" s="130"/>
      <c r="W620" s="130"/>
      <c r="X620" s="130"/>
      <c r="Y620" s="130"/>
      <c r="Z620" s="130"/>
      <c r="AA620" s="130"/>
      <c r="AB620" s="130"/>
      <c r="AC620" s="130"/>
      <c r="AD620" s="130"/>
      <c r="AE620" s="130"/>
      <c r="AF620" s="130"/>
      <c r="AG620" s="130"/>
      <c r="AH620" s="130"/>
      <c r="AI620" s="130"/>
      <c r="AJ620" s="130"/>
      <c r="AK620" s="130"/>
      <c r="AL620" s="131"/>
      <c r="AM620" s="131"/>
      <c r="AN620" s="131"/>
      <c r="AO620" s="131"/>
      <c r="AP620" s="131"/>
      <c r="AQ620" s="131"/>
      <c r="AR620" s="131"/>
      <c r="AS620" s="131"/>
    </row>
    <row r="621" spans="15:45" s="129" customFormat="1" ht="32.5">
      <c r="O621" s="130"/>
      <c r="P621" s="130"/>
      <c r="Q621" s="130"/>
      <c r="R621" s="130"/>
      <c r="S621" s="130"/>
      <c r="T621" s="130"/>
      <c r="U621" s="130"/>
      <c r="V621" s="130"/>
      <c r="W621" s="130"/>
      <c r="X621" s="130"/>
      <c r="Y621" s="130"/>
      <c r="Z621" s="130"/>
      <c r="AA621" s="130"/>
      <c r="AB621" s="130"/>
      <c r="AC621" s="130"/>
      <c r="AD621" s="130"/>
      <c r="AE621" s="130"/>
      <c r="AF621" s="130"/>
      <c r="AG621" s="130"/>
      <c r="AH621" s="130"/>
      <c r="AI621" s="130"/>
      <c r="AJ621" s="130"/>
      <c r="AK621" s="130"/>
      <c r="AL621" s="131"/>
      <c r="AM621" s="131"/>
      <c r="AN621" s="131"/>
      <c r="AO621" s="131"/>
      <c r="AP621" s="131"/>
      <c r="AQ621" s="131"/>
      <c r="AR621" s="131"/>
      <c r="AS621" s="131"/>
    </row>
    <row r="622" spans="15:45" s="129" customFormat="1" ht="32.5">
      <c r="O622" s="130"/>
      <c r="P622" s="130"/>
      <c r="Q622" s="130"/>
      <c r="R622" s="130"/>
      <c r="S622" s="130"/>
      <c r="T622" s="130"/>
      <c r="U622" s="130"/>
      <c r="V622" s="130"/>
      <c r="W622" s="130"/>
      <c r="X622" s="130"/>
      <c r="Y622" s="130"/>
      <c r="Z622" s="130"/>
      <c r="AA622" s="130"/>
      <c r="AB622" s="130"/>
      <c r="AC622" s="130"/>
      <c r="AD622" s="130"/>
      <c r="AE622" s="130"/>
      <c r="AF622" s="130"/>
      <c r="AG622" s="130"/>
      <c r="AH622" s="130"/>
      <c r="AI622" s="130"/>
      <c r="AJ622" s="130"/>
      <c r="AK622" s="130"/>
      <c r="AL622" s="131"/>
      <c r="AM622" s="131"/>
      <c r="AN622" s="131"/>
      <c r="AO622" s="131"/>
      <c r="AP622" s="131"/>
      <c r="AQ622" s="131"/>
      <c r="AR622" s="131"/>
      <c r="AS622" s="131"/>
    </row>
    <row r="623" spans="15:45" s="129" customFormat="1" ht="32.5">
      <c r="O623" s="130"/>
      <c r="P623" s="130"/>
      <c r="Q623" s="130"/>
      <c r="R623" s="130"/>
      <c r="S623" s="130"/>
      <c r="T623" s="130"/>
      <c r="U623" s="130"/>
      <c r="V623" s="130"/>
      <c r="W623" s="130"/>
      <c r="X623" s="130"/>
      <c r="Y623" s="130"/>
      <c r="Z623" s="130"/>
      <c r="AA623" s="130"/>
      <c r="AB623" s="130"/>
      <c r="AC623" s="130"/>
      <c r="AD623" s="130"/>
      <c r="AE623" s="130"/>
      <c r="AF623" s="130"/>
      <c r="AG623" s="130"/>
      <c r="AH623" s="130"/>
      <c r="AI623" s="130"/>
      <c r="AJ623" s="130"/>
      <c r="AK623" s="130"/>
      <c r="AL623" s="131"/>
      <c r="AM623" s="131"/>
      <c r="AN623" s="131"/>
      <c r="AO623" s="131"/>
      <c r="AP623" s="131"/>
      <c r="AQ623" s="131"/>
      <c r="AR623" s="131"/>
      <c r="AS623" s="131"/>
    </row>
    <row r="624" spans="15:45" s="129" customFormat="1" ht="32.5">
      <c r="O624" s="130"/>
      <c r="P624" s="130"/>
      <c r="Q624" s="130"/>
      <c r="R624" s="130"/>
      <c r="S624" s="130"/>
      <c r="T624" s="130"/>
      <c r="U624" s="130"/>
      <c r="V624" s="130"/>
      <c r="W624" s="130"/>
      <c r="X624" s="130"/>
      <c r="Y624" s="130"/>
      <c r="Z624" s="130"/>
      <c r="AA624" s="130"/>
      <c r="AB624" s="130"/>
      <c r="AC624" s="130"/>
      <c r="AD624" s="130"/>
      <c r="AE624" s="130"/>
      <c r="AF624" s="130"/>
      <c r="AG624" s="130"/>
      <c r="AH624" s="130"/>
      <c r="AI624" s="130"/>
      <c r="AJ624" s="130"/>
      <c r="AK624" s="130"/>
      <c r="AL624" s="131"/>
      <c r="AM624" s="131"/>
      <c r="AN624" s="131"/>
      <c r="AO624" s="131"/>
      <c r="AP624" s="131"/>
      <c r="AQ624" s="131"/>
      <c r="AR624" s="131"/>
      <c r="AS624" s="131"/>
    </row>
    <row r="625" spans="15:45" s="129" customFormat="1" ht="32.5">
      <c r="O625" s="130"/>
      <c r="P625" s="130"/>
      <c r="Q625" s="130"/>
      <c r="R625" s="130"/>
      <c r="S625" s="130"/>
      <c r="T625" s="130"/>
      <c r="U625" s="130"/>
      <c r="V625" s="130"/>
      <c r="W625" s="130"/>
      <c r="X625" s="130"/>
      <c r="Y625" s="130"/>
      <c r="Z625" s="130"/>
      <c r="AA625" s="130"/>
      <c r="AB625" s="130"/>
      <c r="AC625" s="130"/>
      <c r="AD625" s="130"/>
      <c r="AE625" s="130"/>
      <c r="AF625" s="130"/>
      <c r="AG625" s="130"/>
      <c r="AH625" s="130"/>
      <c r="AI625" s="130"/>
      <c r="AJ625" s="130"/>
      <c r="AK625" s="130"/>
      <c r="AL625" s="131"/>
      <c r="AM625" s="131"/>
      <c r="AN625" s="131"/>
      <c r="AO625" s="131"/>
      <c r="AP625" s="131"/>
      <c r="AQ625" s="131"/>
      <c r="AR625" s="131"/>
      <c r="AS625" s="131"/>
    </row>
    <row r="626" spans="15:45" s="129" customFormat="1" ht="32.5">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0"/>
      <c r="AL626" s="131"/>
      <c r="AM626" s="131"/>
      <c r="AN626" s="131"/>
      <c r="AO626" s="131"/>
      <c r="AP626" s="131"/>
      <c r="AQ626" s="131"/>
      <c r="AR626" s="131"/>
      <c r="AS626" s="131"/>
    </row>
    <row r="627" spans="15:45" s="129" customFormat="1" ht="32.5">
      <c r="O627" s="130"/>
      <c r="P627" s="130"/>
      <c r="Q627" s="130"/>
      <c r="R627" s="130"/>
      <c r="S627" s="130"/>
      <c r="T627" s="130"/>
      <c r="U627" s="130"/>
      <c r="V627" s="130"/>
      <c r="W627" s="130"/>
      <c r="X627" s="130"/>
      <c r="Y627" s="130"/>
      <c r="Z627" s="130"/>
      <c r="AA627" s="130"/>
      <c r="AB627" s="130"/>
      <c r="AC627" s="130"/>
      <c r="AD627" s="130"/>
      <c r="AE627" s="130"/>
      <c r="AF627" s="130"/>
      <c r="AG627" s="130"/>
      <c r="AH627" s="130"/>
      <c r="AI627" s="130"/>
      <c r="AJ627" s="130"/>
      <c r="AK627" s="130"/>
      <c r="AL627" s="131"/>
      <c r="AM627" s="131"/>
      <c r="AN627" s="131"/>
      <c r="AO627" s="131"/>
      <c r="AP627" s="131"/>
      <c r="AQ627" s="131"/>
      <c r="AR627" s="131"/>
      <c r="AS627" s="131"/>
    </row>
    <row r="628" spans="15:45" s="129" customFormat="1" ht="32.5">
      <c r="O628" s="130"/>
      <c r="P628" s="130"/>
      <c r="Q628" s="130"/>
      <c r="R628" s="130"/>
      <c r="S628" s="130"/>
      <c r="T628" s="130"/>
      <c r="U628" s="130"/>
      <c r="V628" s="130"/>
      <c r="W628" s="130"/>
      <c r="X628" s="130"/>
      <c r="Y628" s="130"/>
      <c r="Z628" s="130"/>
      <c r="AA628" s="130"/>
      <c r="AB628" s="130"/>
      <c r="AC628" s="130"/>
      <c r="AD628" s="130"/>
      <c r="AE628" s="130"/>
      <c r="AF628" s="130"/>
      <c r="AG628" s="130"/>
      <c r="AH628" s="130"/>
      <c r="AI628" s="130"/>
      <c r="AJ628" s="130"/>
      <c r="AK628" s="130"/>
      <c r="AL628" s="131"/>
      <c r="AM628" s="131"/>
      <c r="AN628" s="131"/>
      <c r="AO628" s="131"/>
      <c r="AP628" s="131"/>
      <c r="AQ628" s="131"/>
      <c r="AR628" s="131"/>
      <c r="AS628" s="131"/>
    </row>
    <row r="629" spans="15:45" s="129" customFormat="1" ht="32.5">
      <c r="O629" s="130"/>
      <c r="P629" s="130"/>
      <c r="Q629" s="130"/>
      <c r="R629" s="130"/>
      <c r="S629" s="130"/>
      <c r="T629" s="130"/>
      <c r="U629" s="130"/>
      <c r="V629" s="130"/>
      <c r="W629" s="130"/>
      <c r="X629" s="130"/>
      <c r="Y629" s="130"/>
      <c r="Z629" s="130"/>
      <c r="AA629" s="130"/>
      <c r="AB629" s="130"/>
      <c r="AC629" s="130"/>
      <c r="AD629" s="130"/>
      <c r="AE629" s="130"/>
      <c r="AF629" s="130"/>
      <c r="AG629" s="130"/>
      <c r="AH629" s="130"/>
      <c r="AI629" s="130"/>
      <c r="AJ629" s="130"/>
      <c r="AK629" s="130"/>
      <c r="AL629" s="131"/>
      <c r="AM629" s="131"/>
      <c r="AN629" s="131"/>
      <c r="AO629" s="131"/>
      <c r="AP629" s="131"/>
      <c r="AQ629" s="131"/>
      <c r="AR629" s="131"/>
      <c r="AS629" s="131"/>
    </row>
    <row r="630" spans="15:45" s="129" customFormat="1" ht="32.5">
      <c r="O630" s="130"/>
      <c r="P630" s="130"/>
      <c r="Q630" s="130"/>
      <c r="R630" s="130"/>
      <c r="S630" s="130"/>
      <c r="T630" s="130"/>
      <c r="U630" s="130"/>
      <c r="V630" s="130"/>
      <c r="W630" s="130"/>
      <c r="X630" s="130"/>
      <c r="Y630" s="130"/>
      <c r="Z630" s="130"/>
      <c r="AA630" s="130"/>
      <c r="AB630" s="130"/>
      <c r="AC630" s="130"/>
      <c r="AD630" s="130"/>
      <c r="AE630" s="130"/>
      <c r="AF630" s="130"/>
      <c r="AG630" s="130"/>
      <c r="AH630" s="130"/>
      <c r="AI630" s="130"/>
      <c r="AJ630" s="130"/>
      <c r="AK630" s="130"/>
      <c r="AL630" s="131"/>
      <c r="AM630" s="131"/>
      <c r="AN630" s="131"/>
      <c r="AO630" s="131"/>
      <c r="AP630" s="131"/>
      <c r="AQ630" s="131"/>
      <c r="AR630" s="131"/>
      <c r="AS630" s="131"/>
    </row>
    <row r="631" spans="15:45" s="129" customFormat="1" ht="32.5">
      <c r="O631" s="130"/>
      <c r="P631" s="130"/>
      <c r="Q631" s="130"/>
      <c r="R631" s="130"/>
      <c r="S631" s="130"/>
      <c r="T631" s="130"/>
      <c r="U631" s="130"/>
      <c r="V631" s="130"/>
      <c r="W631" s="130"/>
      <c r="X631" s="130"/>
      <c r="Y631" s="130"/>
      <c r="Z631" s="130"/>
      <c r="AA631" s="130"/>
      <c r="AB631" s="130"/>
      <c r="AC631" s="130"/>
      <c r="AD631" s="130"/>
      <c r="AE631" s="130"/>
      <c r="AF631" s="130"/>
      <c r="AG631" s="130"/>
      <c r="AH631" s="130"/>
      <c r="AI631" s="130"/>
      <c r="AJ631" s="130"/>
      <c r="AK631" s="130"/>
      <c r="AL631" s="131"/>
      <c r="AM631" s="131"/>
      <c r="AN631" s="131"/>
      <c r="AO631" s="131"/>
      <c r="AP631" s="131"/>
      <c r="AQ631" s="131"/>
      <c r="AR631" s="131"/>
      <c r="AS631" s="131"/>
    </row>
    <row r="632" spans="15:45" s="129" customFormat="1" ht="32.5">
      <c r="O632" s="130"/>
      <c r="P632" s="130"/>
      <c r="Q632" s="130"/>
      <c r="R632" s="130"/>
      <c r="S632" s="130"/>
      <c r="T632" s="130"/>
      <c r="U632" s="130"/>
      <c r="V632" s="130"/>
      <c r="W632" s="130"/>
      <c r="X632" s="130"/>
      <c r="Y632" s="130"/>
      <c r="Z632" s="130"/>
      <c r="AA632" s="130"/>
      <c r="AB632" s="130"/>
      <c r="AC632" s="130"/>
      <c r="AD632" s="130"/>
      <c r="AE632" s="130"/>
      <c r="AF632" s="130"/>
      <c r="AG632" s="130"/>
      <c r="AH632" s="130"/>
      <c r="AI632" s="130"/>
      <c r="AJ632" s="130"/>
      <c r="AK632" s="130"/>
      <c r="AL632" s="131"/>
      <c r="AM632" s="131"/>
      <c r="AN632" s="131"/>
      <c r="AO632" s="131"/>
      <c r="AP632" s="131"/>
      <c r="AQ632" s="131"/>
      <c r="AR632" s="131"/>
      <c r="AS632" s="131"/>
    </row>
    <row r="633" spans="15:45" s="129" customFormat="1" ht="32.5">
      <c r="O633" s="130"/>
      <c r="P633" s="130"/>
      <c r="Q633" s="130"/>
      <c r="R633" s="130"/>
      <c r="S633" s="130"/>
      <c r="T633" s="130"/>
      <c r="U633" s="130"/>
      <c r="V633" s="130"/>
      <c r="W633" s="130"/>
      <c r="X633" s="130"/>
      <c r="Y633" s="130"/>
      <c r="Z633" s="130"/>
      <c r="AA633" s="130"/>
      <c r="AB633" s="130"/>
      <c r="AC633" s="130"/>
      <c r="AD633" s="130"/>
      <c r="AE633" s="130"/>
      <c r="AF633" s="130"/>
      <c r="AG633" s="130"/>
      <c r="AH633" s="130"/>
      <c r="AI633" s="130"/>
      <c r="AJ633" s="130"/>
      <c r="AK633" s="130"/>
      <c r="AL633" s="131"/>
      <c r="AM633" s="131"/>
      <c r="AN633" s="131"/>
      <c r="AO633" s="131"/>
      <c r="AP633" s="131"/>
      <c r="AQ633" s="131"/>
      <c r="AR633" s="131"/>
      <c r="AS633" s="131"/>
    </row>
    <row r="634" spans="15:45" s="129" customFormat="1" ht="32.5">
      <c r="O634" s="130"/>
      <c r="P634" s="130"/>
      <c r="Q634" s="130"/>
      <c r="R634" s="130"/>
      <c r="S634" s="130"/>
      <c r="T634" s="130"/>
      <c r="U634" s="130"/>
      <c r="V634" s="130"/>
      <c r="W634" s="130"/>
      <c r="X634" s="130"/>
      <c r="Y634" s="130"/>
      <c r="Z634" s="130"/>
      <c r="AA634" s="130"/>
      <c r="AB634" s="130"/>
      <c r="AC634" s="130"/>
      <c r="AD634" s="130"/>
      <c r="AE634" s="130"/>
      <c r="AF634" s="130"/>
      <c r="AG634" s="130"/>
      <c r="AH634" s="130"/>
      <c r="AI634" s="130"/>
      <c r="AJ634" s="130"/>
      <c r="AK634" s="130"/>
      <c r="AL634" s="131"/>
      <c r="AM634" s="131"/>
      <c r="AN634" s="131"/>
      <c r="AO634" s="131"/>
      <c r="AP634" s="131"/>
      <c r="AQ634" s="131"/>
      <c r="AR634" s="131"/>
      <c r="AS634" s="131"/>
    </row>
    <row r="635" spans="15:45" s="129" customFormat="1" ht="32.5">
      <c r="O635" s="130"/>
      <c r="P635" s="130"/>
      <c r="Q635" s="130"/>
      <c r="R635" s="130"/>
      <c r="S635" s="130"/>
      <c r="T635" s="130"/>
      <c r="U635" s="130"/>
      <c r="V635" s="130"/>
      <c r="W635" s="130"/>
      <c r="X635" s="130"/>
      <c r="Y635" s="130"/>
      <c r="Z635" s="130"/>
      <c r="AA635" s="130"/>
      <c r="AB635" s="130"/>
      <c r="AC635" s="130"/>
      <c r="AD635" s="130"/>
      <c r="AE635" s="130"/>
      <c r="AF635" s="130"/>
      <c r="AG635" s="130"/>
      <c r="AH635" s="130"/>
      <c r="AI635" s="130"/>
      <c r="AJ635" s="130"/>
      <c r="AK635" s="130"/>
      <c r="AL635" s="131"/>
      <c r="AM635" s="131"/>
      <c r="AN635" s="131"/>
      <c r="AO635" s="131"/>
      <c r="AP635" s="131"/>
      <c r="AQ635" s="131"/>
      <c r="AR635" s="131"/>
      <c r="AS635" s="131"/>
    </row>
    <row r="636" spans="15:45" s="129" customFormat="1" ht="32.5">
      <c r="O636" s="130"/>
      <c r="P636" s="130"/>
      <c r="Q636" s="130"/>
      <c r="R636" s="130"/>
      <c r="S636" s="130"/>
      <c r="T636" s="130"/>
      <c r="U636" s="130"/>
      <c r="V636" s="130"/>
      <c r="W636" s="130"/>
      <c r="X636" s="130"/>
      <c r="Y636" s="130"/>
      <c r="Z636" s="130"/>
      <c r="AA636" s="130"/>
      <c r="AB636" s="130"/>
      <c r="AC636" s="130"/>
      <c r="AD636" s="130"/>
      <c r="AE636" s="130"/>
      <c r="AF636" s="130"/>
      <c r="AG636" s="130"/>
      <c r="AH636" s="130"/>
      <c r="AI636" s="130"/>
      <c r="AJ636" s="130"/>
      <c r="AK636" s="130"/>
      <c r="AL636" s="131"/>
      <c r="AM636" s="131"/>
      <c r="AN636" s="131"/>
      <c r="AO636" s="131"/>
      <c r="AP636" s="131"/>
      <c r="AQ636" s="131"/>
      <c r="AR636" s="131"/>
      <c r="AS636" s="131"/>
    </row>
    <row r="637" spans="15:45" s="129" customFormat="1" ht="32.5">
      <c r="O637" s="130"/>
      <c r="P637" s="130"/>
      <c r="Q637" s="130"/>
      <c r="R637" s="130"/>
      <c r="S637" s="130"/>
      <c r="T637" s="130"/>
      <c r="U637" s="130"/>
      <c r="V637" s="130"/>
      <c r="W637" s="130"/>
      <c r="X637" s="130"/>
      <c r="Y637" s="130"/>
      <c r="Z637" s="130"/>
      <c r="AA637" s="130"/>
      <c r="AB637" s="130"/>
      <c r="AC637" s="130"/>
      <c r="AD637" s="130"/>
      <c r="AE637" s="130"/>
      <c r="AF637" s="130"/>
      <c r="AG637" s="130"/>
      <c r="AH637" s="130"/>
      <c r="AI637" s="130"/>
      <c r="AJ637" s="130"/>
      <c r="AK637" s="130"/>
      <c r="AL637" s="131"/>
      <c r="AM637" s="131"/>
      <c r="AN637" s="131"/>
      <c r="AO637" s="131"/>
      <c r="AP637" s="131"/>
      <c r="AQ637" s="131"/>
      <c r="AR637" s="131"/>
      <c r="AS637" s="131"/>
    </row>
    <row r="638" spans="15:45" s="129" customFormat="1" ht="32.5">
      <c r="O638" s="130"/>
      <c r="P638" s="130"/>
      <c r="Q638" s="130"/>
      <c r="R638" s="130"/>
      <c r="S638" s="130"/>
      <c r="T638" s="130"/>
      <c r="U638" s="130"/>
      <c r="V638" s="130"/>
      <c r="W638" s="130"/>
      <c r="X638" s="130"/>
      <c r="Y638" s="130"/>
      <c r="Z638" s="130"/>
      <c r="AA638" s="130"/>
      <c r="AB638" s="130"/>
      <c r="AC638" s="130"/>
      <c r="AD638" s="130"/>
      <c r="AE638" s="130"/>
      <c r="AF638" s="130"/>
      <c r="AG638" s="130"/>
      <c r="AH638" s="130"/>
      <c r="AI638" s="130"/>
      <c r="AJ638" s="130"/>
      <c r="AK638" s="130"/>
      <c r="AL638" s="131"/>
      <c r="AM638" s="131"/>
      <c r="AN638" s="131"/>
      <c r="AO638" s="131"/>
      <c r="AP638" s="131"/>
      <c r="AQ638" s="131"/>
      <c r="AR638" s="131"/>
      <c r="AS638" s="131"/>
    </row>
    <row r="639" spans="15:45" s="129" customFormat="1" ht="32.5">
      <c r="O639" s="130"/>
      <c r="P639" s="130"/>
      <c r="Q639" s="130"/>
      <c r="R639" s="130"/>
      <c r="S639" s="130"/>
      <c r="T639" s="130"/>
      <c r="U639" s="130"/>
      <c r="V639" s="130"/>
      <c r="W639" s="130"/>
      <c r="X639" s="130"/>
      <c r="Y639" s="130"/>
      <c r="Z639" s="130"/>
      <c r="AA639" s="130"/>
      <c r="AB639" s="130"/>
      <c r="AC639" s="130"/>
      <c r="AD639" s="130"/>
      <c r="AE639" s="130"/>
      <c r="AF639" s="130"/>
      <c r="AG639" s="130"/>
      <c r="AH639" s="130"/>
      <c r="AI639" s="130"/>
      <c r="AJ639" s="130"/>
      <c r="AK639" s="130"/>
      <c r="AL639" s="131"/>
      <c r="AM639" s="131"/>
      <c r="AN639" s="131"/>
      <c r="AO639" s="131"/>
      <c r="AP639" s="131"/>
      <c r="AQ639" s="131"/>
      <c r="AR639" s="131"/>
      <c r="AS639" s="131"/>
    </row>
    <row r="640" spans="15:45" s="129" customFormat="1" ht="32.5">
      <c r="O640" s="130"/>
      <c r="P640" s="130"/>
      <c r="Q640" s="130"/>
      <c r="R640" s="130"/>
      <c r="S640" s="130"/>
      <c r="T640" s="130"/>
      <c r="U640" s="130"/>
      <c r="V640" s="130"/>
      <c r="W640" s="130"/>
      <c r="X640" s="130"/>
      <c r="Y640" s="130"/>
      <c r="Z640" s="130"/>
      <c r="AA640" s="130"/>
      <c r="AB640" s="130"/>
      <c r="AC640" s="130"/>
      <c r="AD640" s="130"/>
      <c r="AE640" s="130"/>
      <c r="AF640" s="130"/>
      <c r="AG640" s="130"/>
      <c r="AH640" s="130"/>
      <c r="AI640" s="130"/>
      <c r="AJ640" s="130"/>
      <c r="AK640" s="130"/>
      <c r="AL640" s="131"/>
      <c r="AM640" s="131"/>
      <c r="AN640" s="131"/>
      <c r="AO640" s="131"/>
      <c r="AP640" s="131"/>
      <c r="AQ640" s="131"/>
      <c r="AR640" s="131"/>
      <c r="AS640" s="131"/>
    </row>
    <row r="641" spans="15:45" s="129" customFormat="1" ht="32.5">
      <c r="O641" s="130"/>
      <c r="P641" s="130"/>
      <c r="Q641" s="130"/>
      <c r="R641" s="130"/>
      <c r="S641" s="130"/>
      <c r="T641" s="130"/>
      <c r="U641" s="130"/>
      <c r="V641" s="130"/>
      <c r="W641" s="130"/>
      <c r="X641" s="130"/>
      <c r="Y641" s="130"/>
      <c r="Z641" s="130"/>
      <c r="AA641" s="130"/>
      <c r="AB641" s="130"/>
      <c r="AC641" s="130"/>
      <c r="AD641" s="130"/>
      <c r="AE641" s="130"/>
      <c r="AF641" s="130"/>
      <c r="AG641" s="130"/>
      <c r="AH641" s="130"/>
      <c r="AI641" s="130"/>
      <c r="AJ641" s="130"/>
      <c r="AK641" s="130"/>
      <c r="AL641" s="131"/>
      <c r="AM641" s="131"/>
      <c r="AN641" s="131"/>
      <c r="AO641" s="131"/>
      <c r="AP641" s="131"/>
      <c r="AQ641" s="131"/>
      <c r="AR641" s="131"/>
      <c r="AS641" s="131"/>
    </row>
    <row r="642" spans="15:45" s="129" customFormat="1" ht="32.5">
      <c r="O642" s="130"/>
      <c r="P642" s="130"/>
      <c r="Q642" s="130"/>
      <c r="R642" s="130"/>
      <c r="S642" s="130"/>
      <c r="T642" s="130"/>
      <c r="U642" s="130"/>
      <c r="V642" s="130"/>
      <c r="W642" s="130"/>
      <c r="X642" s="130"/>
      <c r="Y642" s="130"/>
      <c r="Z642" s="130"/>
      <c r="AA642" s="130"/>
      <c r="AB642" s="130"/>
      <c r="AC642" s="130"/>
      <c r="AD642" s="130"/>
      <c r="AE642" s="130"/>
      <c r="AF642" s="130"/>
      <c r="AG642" s="130"/>
      <c r="AH642" s="130"/>
      <c r="AI642" s="130"/>
      <c r="AJ642" s="130"/>
      <c r="AK642" s="130"/>
      <c r="AL642" s="131"/>
      <c r="AM642" s="131"/>
      <c r="AN642" s="131"/>
      <c r="AO642" s="131"/>
      <c r="AP642" s="131"/>
      <c r="AQ642" s="131"/>
      <c r="AR642" s="131"/>
      <c r="AS642" s="131"/>
    </row>
    <row r="643" spans="15:45" s="129" customFormat="1" ht="32.5">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1"/>
      <c r="AM643" s="131"/>
      <c r="AN643" s="131"/>
      <c r="AO643" s="131"/>
      <c r="AP643" s="131"/>
      <c r="AQ643" s="131"/>
      <c r="AR643" s="131"/>
      <c r="AS643" s="131"/>
    </row>
    <row r="644" spans="15:45" s="129" customFormat="1" ht="32.5">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1"/>
      <c r="AM644" s="131"/>
      <c r="AN644" s="131"/>
      <c r="AO644" s="131"/>
      <c r="AP644" s="131"/>
      <c r="AQ644" s="131"/>
      <c r="AR644" s="131"/>
      <c r="AS644" s="131"/>
    </row>
    <row r="645" spans="15:45" s="129" customFormat="1" ht="32.5">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1"/>
      <c r="AM645" s="131"/>
      <c r="AN645" s="131"/>
      <c r="AO645" s="131"/>
      <c r="AP645" s="131"/>
      <c r="AQ645" s="131"/>
      <c r="AR645" s="131"/>
      <c r="AS645" s="131"/>
    </row>
    <row r="646" spans="15:45" s="129" customFormat="1" ht="32.5">
      <c r="O646" s="130"/>
      <c r="P646" s="130"/>
      <c r="Q646" s="130"/>
      <c r="R646" s="130"/>
      <c r="S646" s="130"/>
      <c r="T646" s="130"/>
      <c r="U646" s="130"/>
      <c r="V646" s="130"/>
      <c r="W646" s="130"/>
      <c r="X646" s="130"/>
      <c r="Y646" s="130"/>
      <c r="Z646" s="130"/>
      <c r="AA646" s="130"/>
      <c r="AB646" s="130"/>
      <c r="AC646" s="130"/>
      <c r="AD646" s="130"/>
      <c r="AE646" s="130"/>
      <c r="AF646" s="130"/>
      <c r="AG646" s="130"/>
      <c r="AH646" s="130"/>
      <c r="AI646" s="130"/>
      <c r="AJ646" s="130"/>
      <c r="AK646" s="130"/>
      <c r="AL646" s="131"/>
      <c r="AM646" s="131"/>
      <c r="AN646" s="131"/>
      <c r="AO646" s="131"/>
      <c r="AP646" s="131"/>
      <c r="AQ646" s="131"/>
      <c r="AR646" s="131"/>
      <c r="AS646" s="131"/>
    </row>
    <row r="647" spans="15:45" s="129" customFormat="1" ht="32.5">
      <c r="O647" s="130"/>
      <c r="P647" s="130"/>
      <c r="Q647" s="130"/>
      <c r="R647" s="130"/>
      <c r="S647" s="130"/>
      <c r="T647" s="130"/>
      <c r="U647" s="130"/>
      <c r="V647" s="130"/>
      <c r="W647" s="130"/>
      <c r="X647" s="130"/>
      <c r="Y647" s="130"/>
      <c r="Z647" s="130"/>
      <c r="AA647" s="130"/>
      <c r="AB647" s="130"/>
      <c r="AC647" s="130"/>
      <c r="AD647" s="130"/>
      <c r="AE647" s="130"/>
      <c r="AF647" s="130"/>
      <c r="AG647" s="130"/>
      <c r="AH647" s="130"/>
      <c r="AI647" s="130"/>
      <c r="AJ647" s="130"/>
      <c r="AK647" s="130"/>
      <c r="AL647" s="131"/>
      <c r="AM647" s="131"/>
      <c r="AN647" s="131"/>
      <c r="AO647" s="131"/>
      <c r="AP647" s="131"/>
      <c r="AQ647" s="131"/>
      <c r="AR647" s="131"/>
      <c r="AS647" s="131"/>
    </row>
    <row r="648" spans="15:45" s="129" customFormat="1" ht="32.5">
      <c r="O648" s="130"/>
      <c r="P648" s="130"/>
      <c r="Q648" s="130"/>
      <c r="R648" s="130"/>
      <c r="S648" s="130"/>
      <c r="T648" s="130"/>
      <c r="U648" s="130"/>
      <c r="V648" s="130"/>
      <c r="W648" s="130"/>
      <c r="X648" s="130"/>
      <c r="Y648" s="130"/>
      <c r="Z648" s="130"/>
      <c r="AA648" s="130"/>
      <c r="AB648" s="130"/>
      <c r="AC648" s="130"/>
      <c r="AD648" s="130"/>
      <c r="AE648" s="130"/>
      <c r="AF648" s="130"/>
      <c r="AG648" s="130"/>
      <c r="AH648" s="130"/>
      <c r="AI648" s="130"/>
      <c r="AJ648" s="130"/>
      <c r="AK648" s="130"/>
      <c r="AL648" s="131"/>
      <c r="AM648" s="131"/>
      <c r="AN648" s="131"/>
      <c r="AO648" s="131"/>
      <c r="AP648" s="131"/>
      <c r="AQ648" s="131"/>
      <c r="AR648" s="131"/>
      <c r="AS648" s="131"/>
    </row>
    <row r="649" spans="15:45" s="129" customFormat="1" ht="32.5">
      <c r="O649" s="130"/>
      <c r="P649" s="130"/>
      <c r="Q649" s="130"/>
      <c r="R649" s="130"/>
      <c r="S649" s="130"/>
      <c r="T649" s="130"/>
      <c r="U649" s="130"/>
      <c r="V649" s="130"/>
      <c r="W649" s="130"/>
      <c r="X649" s="130"/>
      <c r="Y649" s="130"/>
      <c r="Z649" s="130"/>
      <c r="AA649" s="130"/>
      <c r="AB649" s="130"/>
      <c r="AC649" s="130"/>
      <c r="AD649" s="130"/>
      <c r="AE649" s="130"/>
      <c r="AF649" s="130"/>
      <c r="AG649" s="130"/>
      <c r="AH649" s="130"/>
      <c r="AI649" s="130"/>
      <c r="AJ649" s="130"/>
      <c r="AK649" s="130"/>
      <c r="AL649" s="131"/>
      <c r="AM649" s="131"/>
      <c r="AN649" s="131"/>
      <c r="AO649" s="131"/>
      <c r="AP649" s="131"/>
      <c r="AQ649" s="131"/>
      <c r="AR649" s="131"/>
      <c r="AS649" s="131"/>
    </row>
    <row r="650" spans="15:45" s="129" customFormat="1" ht="32.5">
      <c r="O650" s="130"/>
      <c r="P650" s="130"/>
      <c r="Q650" s="130"/>
      <c r="R650" s="130"/>
      <c r="S650" s="130"/>
      <c r="T650" s="130"/>
      <c r="U650" s="130"/>
      <c r="V650" s="130"/>
      <c r="W650" s="130"/>
      <c r="X650" s="130"/>
      <c r="Y650" s="130"/>
      <c r="Z650" s="130"/>
      <c r="AA650" s="130"/>
      <c r="AB650" s="130"/>
      <c r="AC650" s="130"/>
      <c r="AD650" s="130"/>
      <c r="AE650" s="130"/>
      <c r="AF650" s="130"/>
      <c r="AG650" s="130"/>
      <c r="AH650" s="130"/>
      <c r="AI650" s="130"/>
      <c r="AJ650" s="130"/>
      <c r="AK650" s="130"/>
      <c r="AL650" s="131"/>
      <c r="AM650" s="131"/>
      <c r="AN650" s="131"/>
      <c r="AO650" s="131"/>
      <c r="AP650" s="131"/>
      <c r="AQ650" s="131"/>
      <c r="AR650" s="131"/>
      <c r="AS650" s="131"/>
    </row>
    <row r="651" spans="15:45" s="129" customFormat="1" ht="32.5">
      <c r="O651" s="130"/>
      <c r="P651" s="130"/>
      <c r="Q651" s="130"/>
      <c r="R651" s="130"/>
      <c r="S651" s="130"/>
      <c r="T651" s="130"/>
      <c r="U651" s="130"/>
      <c r="V651" s="130"/>
      <c r="W651" s="130"/>
      <c r="X651" s="130"/>
      <c r="Y651" s="130"/>
      <c r="Z651" s="130"/>
      <c r="AA651" s="130"/>
      <c r="AB651" s="130"/>
      <c r="AC651" s="130"/>
      <c r="AD651" s="130"/>
      <c r="AE651" s="130"/>
      <c r="AF651" s="130"/>
      <c r="AG651" s="130"/>
      <c r="AH651" s="130"/>
      <c r="AI651" s="130"/>
      <c r="AJ651" s="130"/>
      <c r="AK651" s="130"/>
      <c r="AL651" s="131"/>
      <c r="AM651" s="131"/>
      <c r="AN651" s="131"/>
      <c r="AO651" s="131"/>
      <c r="AP651" s="131"/>
      <c r="AQ651" s="131"/>
      <c r="AR651" s="131"/>
      <c r="AS651" s="131"/>
    </row>
    <row r="652" spans="15:45" s="129" customFormat="1" ht="32.5">
      <c r="O652" s="130"/>
      <c r="P652" s="130"/>
      <c r="Q652" s="130"/>
      <c r="R652" s="130"/>
      <c r="S652" s="130"/>
      <c r="T652" s="130"/>
      <c r="U652" s="130"/>
      <c r="V652" s="130"/>
      <c r="W652" s="130"/>
      <c r="X652" s="130"/>
      <c r="Y652" s="130"/>
      <c r="Z652" s="130"/>
      <c r="AA652" s="130"/>
      <c r="AB652" s="130"/>
      <c r="AC652" s="130"/>
      <c r="AD652" s="130"/>
      <c r="AE652" s="130"/>
      <c r="AF652" s="130"/>
      <c r="AG652" s="130"/>
      <c r="AH652" s="130"/>
      <c r="AI652" s="130"/>
      <c r="AJ652" s="130"/>
      <c r="AK652" s="130"/>
      <c r="AL652" s="131"/>
      <c r="AM652" s="131"/>
      <c r="AN652" s="131"/>
      <c r="AO652" s="131"/>
      <c r="AP652" s="131"/>
      <c r="AQ652" s="131"/>
      <c r="AR652" s="131"/>
      <c r="AS652" s="131"/>
    </row>
    <row r="653" spans="15:45" s="129" customFormat="1" ht="32.5">
      <c r="O653" s="130"/>
      <c r="P653" s="130"/>
      <c r="Q653" s="130"/>
      <c r="R653" s="130"/>
      <c r="S653" s="130"/>
      <c r="T653" s="130"/>
      <c r="U653" s="130"/>
      <c r="V653" s="130"/>
      <c r="W653" s="130"/>
      <c r="X653" s="130"/>
      <c r="Y653" s="130"/>
      <c r="Z653" s="130"/>
      <c r="AA653" s="130"/>
      <c r="AB653" s="130"/>
      <c r="AC653" s="130"/>
      <c r="AD653" s="130"/>
      <c r="AE653" s="130"/>
      <c r="AF653" s="130"/>
      <c r="AG653" s="130"/>
      <c r="AH653" s="130"/>
      <c r="AI653" s="130"/>
      <c r="AJ653" s="130"/>
      <c r="AK653" s="130"/>
      <c r="AL653" s="131"/>
      <c r="AM653" s="131"/>
      <c r="AN653" s="131"/>
      <c r="AO653" s="131"/>
      <c r="AP653" s="131"/>
      <c r="AQ653" s="131"/>
      <c r="AR653" s="131"/>
      <c r="AS653" s="131"/>
    </row>
    <row r="654" spans="15:45" s="129" customFormat="1" ht="32.5">
      <c r="O654" s="130"/>
      <c r="P654" s="130"/>
      <c r="Q654" s="130"/>
      <c r="R654" s="130"/>
      <c r="S654" s="130"/>
      <c r="T654" s="130"/>
      <c r="U654" s="130"/>
      <c r="V654" s="130"/>
      <c r="W654" s="130"/>
      <c r="X654" s="130"/>
      <c r="Y654" s="130"/>
      <c r="Z654" s="130"/>
      <c r="AA654" s="130"/>
      <c r="AB654" s="130"/>
      <c r="AC654" s="130"/>
      <c r="AD654" s="130"/>
      <c r="AE654" s="130"/>
      <c r="AF654" s="130"/>
      <c r="AG654" s="130"/>
      <c r="AH654" s="130"/>
      <c r="AI654" s="130"/>
      <c r="AJ654" s="130"/>
      <c r="AK654" s="130"/>
      <c r="AL654" s="131"/>
      <c r="AM654" s="131"/>
      <c r="AN654" s="131"/>
      <c r="AO654" s="131"/>
      <c r="AP654" s="131"/>
      <c r="AQ654" s="131"/>
      <c r="AR654" s="131"/>
      <c r="AS654" s="131"/>
    </row>
    <row r="655" spans="15:45" s="129" customFormat="1" ht="32.5">
      <c r="O655" s="130"/>
      <c r="P655" s="130"/>
      <c r="Q655" s="130"/>
      <c r="R655" s="130"/>
      <c r="S655" s="130"/>
      <c r="T655" s="130"/>
      <c r="U655" s="130"/>
      <c r="V655" s="130"/>
      <c r="W655" s="130"/>
      <c r="X655" s="130"/>
      <c r="Y655" s="130"/>
      <c r="Z655" s="130"/>
      <c r="AA655" s="130"/>
      <c r="AB655" s="130"/>
      <c r="AC655" s="130"/>
      <c r="AD655" s="130"/>
      <c r="AE655" s="130"/>
      <c r="AF655" s="130"/>
      <c r="AG655" s="130"/>
      <c r="AH655" s="130"/>
      <c r="AI655" s="130"/>
      <c r="AJ655" s="130"/>
      <c r="AK655" s="130"/>
      <c r="AL655" s="131"/>
      <c r="AM655" s="131"/>
      <c r="AN655" s="131"/>
      <c r="AO655" s="131"/>
      <c r="AP655" s="131"/>
      <c r="AQ655" s="131"/>
      <c r="AR655" s="131"/>
      <c r="AS655" s="131"/>
    </row>
    <row r="656" spans="15:45" s="129" customFormat="1" ht="32.5">
      <c r="O656" s="130"/>
      <c r="P656" s="130"/>
      <c r="Q656" s="130"/>
      <c r="R656" s="130"/>
      <c r="S656" s="130"/>
      <c r="T656" s="130"/>
      <c r="U656" s="130"/>
      <c r="V656" s="130"/>
      <c r="W656" s="130"/>
      <c r="X656" s="130"/>
      <c r="Y656" s="130"/>
      <c r="Z656" s="130"/>
      <c r="AA656" s="130"/>
      <c r="AB656" s="130"/>
      <c r="AC656" s="130"/>
      <c r="AD656" s="130"/>
      <c r="AE656" s="130"/>
      <c r="AF656" s="130"/>
      <c r="AG656" s="130"/>
      <c r="AH656" s="130"/>
      <c r="AI656" s="130"/>
      <c r="AJ656" s="130"/>
      <c r="AK656" s="130"/>
      <c r="AL656" s="131"/>
      <c r="AM656" s="131"/>
      <c r="AN656" s="131"/>
      <c r="AO656" s="131"/>
      <c r="AP656" s="131"/>
      <c r="AQ656" s="131"/>
      <c r="AR656" s="131"/>
      <c r="AS656" s="131"/>
    </row>
    <row r="657" spans="1:45" s="129" customFormat="1" ht="32.5">
      <c r="O657" s="130"/>
      <c r="P657" s="130"/>
      <c r="Q657" s="130"/>
      <c r="R657" s="130"/>
      <c r="S657" s="130"/>
      <c r="T657" s="130"/>
      <c r="U657" s="130"/>
      <c r="V657" s="130"/>
      <c r="W657" s="130"/>
      <c r="X657" s="130"/>
      <c r="Y657" s="130"/>
      <c r="Z657" s="130"/>
      <c r="AA657" s="130"/>
      <c r="AB657" s="130"/>
      <c r="AC657" s="130"/>
      <c r="AD657" s="130"/>
      <c r="AE657" s="130"/>
      <c r="AF657" s="130"/>
      <c r="AG657" s="130"/>
      <c r="AH657" s="130"/>
      <c r="AI657" s="130"/>
      <c r="AJ657" s="130"/>
      <c r="AK657" s="130"/>
      <c r="AL657" s="131"/>
      <c r="AM657" s="131"/>
      <c r="AN657" s="131"/>
      <c r="AO657" s="131"/>
      <c r="AP657" s="131"/>
      <c r="AQ657" s="131"/>
      <c r="AR657" s="131"/>
      <c r="AS657" s="131"/>
    </row>
    <row r="658" spans="1:45" s="129" customFormat="1" ht="32.5">
      <c r="O658" s="130"/>
      <c r="P658" s="130"/>
      <c r="Q658" s="130"/>
      <c r="R658" s="130"/>
      <c r="S658" s="130"/>
      <c r="T658" s="130"/>
      <c r="U658" s="130"/>
      <c r="V658" s="130"/>
      <c r="W658" s="130"/>
      <c r="X658" s="130"/>
      <c r="Y658" s="130"/>
      <c r="Z658" s="130"/>
      <c r="AA658" s="130"/>
      <c r="AB658" s="130"/>
      <c r="AC658" s="130"/>
      <c r="AD658" s="130"/>
      <c r="AE658" s="130"/>
      <c r="AF658" s="130"/>
      <c r="AG658" s="130"/>
      <c r="AH658" s="130"/>
      <c r="AI658" s="130"/>
      <c r="AJ658" s="130"/>
      <c r="AK658" s="130"/>
      <c r="AL658" s="131"/>
      <c r="AM658" s="131"/>
      <c r="AN658" s="131"/>
      <c r="AO658" s="131"/>
      <c r="AP658" s="131"/>
      <c r="AQ658" s="131"/>
      <c r="AR658" s="131"/>
      <c r="AS658" s="131"/>
    </row>
    <row r="659" spans="1:45" s="129" customFormat="1" ht="32.5">
      <c r="O659" s="130"/>
      <c r="P659" s="130"/>
      <c r="Q659" s="130"/>
      <c r="R659" s="130"/>
      <c r="S659" s="130"/>
      <c r="T659" s="130"/>
      <c r="U659" s="130"/>
      <c r="V659" s="130"/>
      <c r="W659" s="130"/>
      <c r="X659" s="130"/>
      <c r="Y659" s="130"/>
      <c r="Z659" s="130"/>
      <c r="AA659" s="130"/>
      <c r="AB659" s="130"/>
      <c r="AC659" s="130"/>
      <c r="AD659" s="130"/>
      <c r="AE659" s="130"/>
      <c r="AF659" s="130"/>
      <c r="AG659" s="130"/>
      <c r="AH659" s="130"/>
      <c r="AI659" s="130"/>
      <c r="AJ659" s="130"/>
      <c r="AK659" s="130"/>
      <c r="AL659" s="131"/>
      <c r="AM659" s="131"/>
      <c r="AN659" s="131"/>
      <c r="AO659" s="131"/>
      <c r="AP659" s="131"/>
      <c r="AQ659" s="131"/>
      <c r="AR659" s="131"/>
      <c r="AS659" s="131"/>
    </row>
    <row r="660" spans="1:45" s="129" customFormat="1" ht="32.5">
      <c r="O660" s="130"/>
      <c r="P660" s="130"/>
      <c r="Q660" s="130"/>
      <c r="R660" s="130"/>
      <c r="S660" s="130"/>
      <c r="T660" s="130"/>
      <c r="U660" s="130"/>
      <c r="V660" s="130"/>
      <c r="W660" s="130"/>
      <c r="X660" s="130"/>
      <c r="Y660" s="130"/>
      <c r="Z660" s="130"/>
      <c r="AA660" s="130"/>
      <c r="AB660" s="130"/>
      <c r="AC660" s="130"/>
      <c r="AD660" s="130"/>
      <c r="AE660" s="130"/>
      <c r="AF660" s="130"/>
      <c r="AG660" s="130"/>
      <c r="AH660" s="130"/>
      <c r="AI660" s="130"/>
      <c r="AJ660" s="130"/>
      <c r="AK660" s="130"/>
      <c r="AL660" s="131"/>
      <c r="AM660" s="131"/>
      <c r="AN660" s="131"/>
      <c r="AO660" s="131"/>
      <c r="AP660" s="131"/>
      <c r="AQ660" s="131"/>
      <c r="AR660" s="131"/>
      <c r="AS660" s="131"/>
    </row>
    <row r="661" spans="1:45" s="129" customFormat="1" ht="32.5">
      <c r="O661" s="130"/>
      <c r="P661" s="130"/>
      <c r="Q661" s="130"/>
      <c r="R661" s="130"/>
      <c r="S661" s="130"/>
      <c r="T661" s="130"/>
      <c r="U661" s="130"/>
      <c r="V661" s="130"/>
      <c r="W661" s="130"/>
      <c r="X661" s="130"/>
      <c r="Y661" s="130"/>
      <c r="Z661" s="130"/>
      <c r="AA661" s="130"/>
      <c r="AB661" s="130"/>
      <c r="AC661" s="130"/>
      <c r="AD661" s="130"/>
      <c r="AE661" s="130"/>
      <c r="AF661" s="130"/>
      <c r="AG661" s="130"/>
      <c r="AH661" s="130"/>
      <c r="AI661" s="130"/>
      <c r="AJ661" s="130"/>
      <c r="AK661" s="130"/>
      <c r="AL661" s="131"/>
      <c r="AM661" s="131"/>
      <c r="AN661" s="131"/>
      <c r="AO661" s="131"/>
      <c r="AP661" s="131"/>
      <c r="AQ661" s="131"/>
      <c r="AR661" s="131"/>
      <c r="AS661" s="131"/>
    </row>
    <row r="662" spans="1:45" s="129" customFormat="1" ht="32.5">
      <c r="O662" s="130"/>
      <c r="P662" s="130"/>
      <c r="Q662" s="130"/>
      <c r="R662" s="130"/>
      <c r="S662" s="130"/>
      <c r="T662" s="130"/>
      <c r="U662" s="130"/>
      <c r="V662" s="130"/>
      <c r="W662" s="130"/>
      <c r="X662" s="130"/>
      <c r="Y662" s="130"/>
      <c r="Z662" s="130"/>
      <c r="AA662" s="130"/>
      <c r="AB662" s="130"/>
      <c r="AC662" s="130"/>
      <c r="AD662" s="130"/>
      <c r="AE662" s="130"/>
      <c r="AF662" s="130"/>
      <c r="AG662" s="130"/>
      <c r="AH662" s="130"/>
      <c r="AI662" s="130"/>
      <c r="AJ662" s="130"/>
      <c r="AK662" s="130"/>
      <c r="AL662" s="131"/>
      <c r="AM662" s="131"/>
      <c r="AN662" s="131"/>
      <c r="AO662" s="131"/>
      <c r="AP662" s="131"/>
      <c r="AQ662" s="131"/>
      <c r="AR662" s="131"/>
      <c r="AS662" s="131"/>
    </row>
    <row r="663" spans="1:45" s="134" customFormat="1" ht="32.5">
      <c r="O663" s="135"/>
      <c r="P663" s="135"/>
      <c r="Q663" s="135"/>
      <c r="R663" s="135"/>
      <c r="S663" s="135"/>
      <c r="T663" s="135"/>
      <c r="U663" s="135"/>
      <c r="V663" s="135"/>
      <c r="W663" s="135"/>
      <c r="X663" s="135"/>
      <c r="Y663" s="135"/>
      <c r="Z663" s="135"/>
      <c r="AA663" s="135"/>
      <c r="AB663" s="135"/>
      <c r="AC663" s="135"/>
      <c r="AD663" s="135"/>
      <c r="AE663" s="135"/>
      <c r="AF663" s="135"/>
      <c r="AG663" s="135"/>
      <c r="AH663" s="135"/>
      <c r="AI663" s="135"/>
      <c r="AJ663" s="135"/>
      <c r="AK663" s="135"/>
      <c r="AL663" s="136"/>
      <c r="AM663" s="136"/>
      <c r="AN663" s="136"/>
      <c r="AO663" s="136"/>
      <c r="AP663" s="136"/>
      <c r="AQ663" s="136"/>
      <c r="AR663" s="136"/>
      <c r="AS663" s="136"/>
    </row>
    <row r="664" spans="1:45">
      <c r="A664" s="53"/>
      <c r="B664" s="53"/>
      <c r="C664" s="53"/>
      <c r="D664" s="53"/>
      <c r="E664" s="53"/>
      <c r="F664" s="53"/>
      <c r="G664" s="53"/>
      <c r="H664" s="53"/>
      <c r="I664" s="53"/>
      <c r="J664" s="53"/>
      <c r="K664" s="53"/>
      <c r="L664" s="53"/>
      <c r="M664" s="53"/>
      <c r="N664" s="53"/>
    </row>
    <row r="665" spans="1:45">
      <c r="A665" s="53"/>
      <c r="B665" s="53"/>
      <c r="C665" s="53"/>
      <c r="D665" s="53"/>
      <c r="E665" s="53"/>
      <c r="F665" s="53"/>
      <c r="G665" s="53"/>
      <c r="H665" s="53"/>
      <c r="I665" s="53"/>
      <c r="J665" s="53"/>
      <c r="K665" s="53"/>
      <c r="L665" s="53"/>
      <c r="M665" s="53"/>
      <c r="N665" s="53"/>
    </row>
    <row r="666" spans="1:45">
      <c r="A666" s="53"/>
      <c r="B666" s="53"/>
      <c r="C666" s="53"/>
      <c r="D666" s="53"/>
      <c r="E666" s="53"/>
      <c r="F666" s="53"/>
      <c r="G666" s="53"/>
      <c r="H666" s="53"/>
      <c r="I666" s="53"/>
      <c r="J666" s="53"/>
      <c r="K666" s="53"/>
      <c r="L666" s="53"/>
      <c r="M666" s="53"/>
      <c r="N666" s="53"/>
    </row>
    <row r="667" spans="1:45">
      <c r="A667" s="53"/>
      <c r="B667" s="53"/>
      <c r="C667" s="53"/>
      <c r="D667" s="53"/>
      <c r="E667" s="53"/>
      <c r="F667" s="53"/>
      <c r="G667" s="53"/>
      <c r="H667" s="53"/>
      <c r="I667" s="53"/>
      <c r="J667" s="53"/>
      <c r="K667" s="53"/>
      <c r="L667" s="53"/>
      <c r="M667" s="53"/>
      <c r="N667" s="53"/>
    </row>
    <row r="668" spans="1:45">
      <c r="A668" s="53"/>
      <c r="B668" s="53"/>
      <c r="C668" s="53"/>
      <c r="D668" s="53"/>
      <c r="E668" s="53"/>
      <c r="F668" s="53"/>
      <c r="G668" s="53"/>
      <c r="H668" s="53"/>
      <c r="I668" s="53"/>
      <c r="J668" s="53"/>
      <c r="K668" s="53"/>
      <c r="L668" s="53"/>
      <c r="M668" s="53"/>
      <c r="N668" s="53"/>
    </row>
    <row r="669" spans="1:45">
      <c r="A669" s="53"/>
      <c r="B669" s="53"/>
      <c r="C669" s="53"/>
      <c r="D669" s="53"/>
      <c r="E669" s="53"/>
      <c r="F669" s="53"/>
      <c r="G669" s="53"/>
      <c r="H669" s="53"/>
      <c r="I669" s="53"/>
      <c r="J669" s="53"/>
      <c r="K669" s="53"/>
      <c r="L669" s="53"/>
      <c r="M669" s="53"/>
      <c r="N669" s="53"/>
    </row>
    <row r="670" spans="1:45">
      <c r="A670" s="53"/>
      <c r="B670" s="53"/>
      <c r="C670" s="53"/>
      <c r="D670" s="53"/>
      <c r="E670" s="53"/>
      <c r="F670" s="53"/>
      <c r="G670" s="53"/>
      <c r="H670" s="53"/>
      <c r="I670" s="53"/>
      <c r="J670" s="53"/>
      <c r="K670" s="53"/>
      <c r="L670" s="53"/>
      <c r="M670" s="53"/>
      <c r="N670" s="53"/>
    </row>
    <row r="671" spans="1:45">
      <c r="A671" s="53"/>
      <c r="B671" s="53"/>
      <c r="C671" s="53"/>
      <c r="D671" s="53"/>
      <c r="E671" s="53"/>
      <c r="F671" s="53"/>
      <c r="G671" s="53"/>
      <c r="H671" s="53"/>
      <c r="I671" s="53"/>
      <c r="J671" s="53"/>
      <c r="K671" s="53"/>
      <c r="L671" s="53"/>
      <c r="M671" s="53"/>
      <c r="N671" s="53"/>
    </row>
    <row r="672" spans="1:45">
      <c r="A672" s="53"/>
      <c r="B672" s="53"/>
      <c r="C672" s="53"/>
      <c r="D672" s="53"/>
      <c r="E672" s="53"/>
      <c r="F672" s="53"/>
      <c r="G672" s="53"/>
      <c r="H672" s="53"/>
      <c r="I672" s="53"/>
      <c r="J672" s="53"/>
      <c r="K672" s="53"/>
      <c r="L672" s="53"/>
      <c r="M672" s="53"/>
      <c r="N672" s="53"/>
    </row>
    <row r="673" spans="1:14">
      <c r="A673" s="53"/>
      <c r="B673" s="53"/>
      <c r="C673" s="53"/>
      <c r="D673" s="53"/>
      <c r="E673" s="53"/>
      <c r="F673" s="53"/>
      <c r="G673" s="53"/>
      <c r="H673" s="53"/>
      <c r="I673" s="53"/>
      <c r="J673" s="53"/>
      <c r="K673" s="53"/>
      <c r="L673" s="53"/>
      <c r="M673" s="53"/>
      <c r="N673" s="53"/>
    </row>
    <row r="674" spans="1:14">
      <c r="A674" s="53"/>
      <c r="B674" s="53"/>
      <c r="C674" s="53"/>
      <c r="D674" s="53"/>
      <c r="E674" s="53"/>
      <c r="F674" s="53"/>
      <c r="G674" s="53"/>
      <c r="H674" s="53"/>
      <c r="I674" s="53"/>
      <c r="J674" s="53"/>
      <c r="K674" s="53"/>
      <c r="L674" s="53"/>
      <c r="M674" s="53"/>
      <c r="N674" s="53"/>
    </row>
    <row r="675" spans="1:14">
      <c r="A675" s="53"/>
      <c r="B675" s="53"/>
      <c r="C675" s="53"/>
      <c r="D675" s="53"/>
      <c r="E675" s="53"/>
      <c r="F675" s="53"/>
      <c r="G675" s="53"/>
      <c r="H675" s="53"/>
      <c r="I675" s="53"/>
      <c r="J675" s="53"/>
      <c r="K675" s="53"/>
      <c r="L675" s="53"/>
      <c r="M675" s="53"/>
      <c r="N675" s="53"/>
    </row>
    <row r="676" spans="1:14">
      <c r="A676" s="53"/>
      <c r="B676" s="53"/>
      <c r="C676" s="53"/>
      <c r="D676" s="53"/>
      <c r="E676" s="53"/>
      <c r="F676" s="53"/>
      <c r="G676" s="53"/>
      <c r="H676" s="53"/>
      <c r="I676" s="53"/>
      <c r="J676" s="53"/>
      <c r="K676" s="53"/>
      <c r="L676" s="53"/>
      <c r="M676" s="53"/>
      <c r="N676" s="53"/>
    </row>
    <row r="677" spans="1:14">
      <c r="A677" s="53"/>
      <c r="B677" s="53"/>
      <c r="C677" s="53"/>
      <c r="D677" s="53"/>
      <c r="E677" s="53"/>
      <c r="F677" s="53"/>
      <c r="G677" s="53"/>
      <c r="H677" s="53"/>
      <c r="I677" s="53"/>
      <c r="J677" s="53"/>
      <c r="K677" s="53"/>
      <c r="L677" s="53"/>
      <c r="M677" s="53"/>
      <c r="N677" s="53"/>
    </row>
    <row r="678" spans="1:14">
      <c r="A678" s="53"/>
      <c r="B678" s="53"/>
      <c r="C678" s="53"/>
      <c r="D678" s="53"/>
      <c r="E678" s="53"/>
      <c r="F678" s="53"/>
      <c r="G678" s="53"/>
      <c r="H678" s="53"/>
      <c r="I678" s="53"/>
      <c r="J678" s="53"/>
      <c r="K678" s="53"/>
      <c r="L678" s="53"/>
      <c r="M678" s="53"/>
      <c r="N678" s="53"/>
    </row>
    <row r="679" spans="1:14">
      <c r="A679" s="53"/>
      <c r="B679" s="53"/>
      <c r="C679" s="53"/>
      <c r="D679" s="53"/>
      <c r="E679" s="53"/>
      <c r="F679" s="53"/>
      <c r="G679" s="53"/>
      <c r="H679" s="53"/>
      <c r="I679" s="53"/>
      <c r="J679" s="53"/>
      <c r="K679" s="53"/>
      <c r="L679" s="53"/>
      <c r="M679" s="53"/>
      <c r="N679" s="53"/>
    </row>
    <row r="680" spans="1:14">
      <c r="A680" s="53"/>
      <c r="B680" s="53"/>
      <c r="C680" s="53"/>
      <c r="D680" s="53"/>
      <c r="E680" s="53"/>
      <c r="F680" s="53"/>
      <c r="G680" s="53"/>
      <c r="H680" s="53"/>
      <c r="I680" s="53"/>
      <c r="J680" s="53"/>
      <c r="K680" s="53"/>
      <c r="L680" s="53"/>
      <c r="M680" s="53"/>
      <c r="N680" s="53"/>
    </row>
    <row r="681" spans="1:14">
      <c r="A681" s="53"/>
      <c r="B681" s="53"/>
      <c r="C681" s="53"/>
      <c r="D681" s="53"/>
      <c r="E681" s="53"/>
      <c r="F681" s="53"/>
      <c r="G681" s="53"/>
      <c r="H681" s="53"/>
      <c r="I681" s="53"/>
      <c r="J681" s="53"/>
      <c r="K681" s="53"/>
      <c r="L681" s="53"/>
      <c r="M681" s="53"/>
      <c r="N681" s="53"/>
    </row>
    <row r="682" spans="1:14">
      <c r="A682" s="53"/>
      <c r="B682" s="53"/>
      <c r="C682" s="53"/>
      <c r="D682" s="53"/>
      <c r="E682" s="53"/>
      <c r="F682" s="53"/>
      <c r="G682" s="53"/>
      <c r="H682" s="53"/>
      <c r="I682" s="53"/>
      <c r="J682" s="53"/>
      <c r="K682" s="53"/>
      <c r="L682" s="53"/>
      <c r="M682" s="53"/>
      <c r="N682" s="53"/>
    </row>
    <row r="683" spans="1:14">
      <c r="A683" s="53"/>
      <c r="B683" s="53"/>
      <c r="C683" s="53"/>
      <c r="D683" s="53"/>
      <c r="E683" s="53"/>
      <c r="F683" s="53"/>
      <c r="G683" s="53"/>
      <c r="H683" s="53"/>
      <c r="I683" s="53"/>
      <c r="J683" s="53"/>
      <c r="K683" s="53"/>
      <c r="L683" s="53"/>
      <c r="M683" s="53"/>
      <c r="N683" s="53"/>
    </row>
    <row r="684" spans="1:14">
      <c r="A684" s="53"/>
      <c r="B684" s="53"/>
      <c r="C684" s="53"/>
      <c r="D684" s="53"/>
      <c r="E684" s="53"/>
      <c r="F684" s="53"/>
      <c r="G684" s="53"/>
      <c r="H684" s="53"/>
      <c r="I684" s="53"/>
      <c r="J684" s="53"/>
      <c r="K684" s="53"/>
      <c r="L684" s="53"/>
      <c r="M684" s="53"/>
      <c r="N684" s="53"/>
    </row>
    <row r="685" spans="1:14">
      <c r="A685" s="53"/>
      <c r="B685" s="53"/>
      <c r="C685" s="53"/>
      <c r="D685" s="53"/>
      <c r="E685" s="53"/>
      <c r="F685" s="53"/>
      <c r="G685" s="53"/>
      <c r="H685" s="53"/>
      <c r="I685" s="53"/>
      <c r="J685" s="53"/>
      <c r="K685" s="53"/>
      <c r="L685" s="53"/>
      <c r="M685" s="53"/>
      <c r="N685" s="53"/>
    </row>
    <row r="686" spans="1:14">
      <c r="A686" s="53"/>
      <c r="B686" s="53"/>
      <c r="C686" s="53"/>
      <c r="D686" s="53"/>
      <c r="E686" s="53"/>
      <c r="F686" s="53"/>
      <c r="G686" s="53"/>
      <c r="H686" s="53"/>
      <c r="I686" s="53"/>
      <c r="J686" s="53"/>
      <c r="K686" s="53"/>
      <c r="L686" s="53"/>
      <c r="M686" s="53"/>
      <c r="N686" s="53"/>
    </row>
    <row r="687" spans="1:14">
      <c r="A687" s="53"/>
      <c r="B687" s="53"/>
      <c r="C687" s="53"/>
      <c r="D687" s="53"/>
      <c r="E687" s="53"/>
      <c r="F687" s="53"/>
      <c r="G687" s="53"/>
      <c r="H687" s="53"/>
      <c r="I687" s="53"/>
      <c r="J687" s="53"/>
      <c r="K687" s="53"/>
      <c r="L687" s="53"/>
      <c r="M687" s="53"/>
      <c r="N687" s="53"/>
    </row>
    <row r="688" spans="1:14">
      <c r="A688" s="53"/>
      <c r="B688" s="53"/>
      <c r="C688" s="53"/>
      <c r="D688" s="53"/>
      <c r="E688" s="53"/>
      <c r="F688" s="53"/>
      <c r="G688" s="53"/>
      <c r="H688" s="53"/>
      <c r="I688" s="53"/>
      <c r="J688" s="53"/>
      <c r="K688" s="53"/>
      <c r="L688" s="53"/>
      <c r="M688" s="53"/>
      <c r="N688" s="53"/>
    </row>
    <row r="689" spans="1:14">
      <c r="A689" s="53"/>
      <c r="B689" s="53"/>
      <c r="C689" s="53"/>
      <c r="D689" s="53"/>
      <c r="E689" s="53"/>
      <c r="F689" s="53"/>
      <c r="G689" s="53"/>
      <c r="H689" s="53"/>
      <c r="I689" s="53"/>
      <c r="J689" s="53"/>
      <c r="K689" s="53"/>
      <c r="L689" s="53"/>
      <c r="M689" s="53"/>
      <c r="N689" s="53"/>
    </row>
    <row r="690" spans="1:14">
      <c r="A690" s="53"/>
      <c r="B690" s="53"/>
      <c r="C690" s="53"/>
      <c r="D690" s="53"/>
      <c r="E690" s="53"/>
      <c r="F690" s="53"/>
      <c r="G690" s="53"/>
      <c r="H690" s="53"/>
      <c r="I690" s="53"/>
      <c r="J690" s="53"/>
      <c r="K690" s="53"/>
      <c r="L690" s="53"/>
      <c r="M690" s="53"/>
      <c r="N690" s="53"/>
    </row>
    <row r="691" spans="1:14">
      <c r="A691" s="53"/>
      <c r="B691" s="53"/>
      <c r="C691" s="53"/>
      <c r="D691" s="53"/>
      <c r="E691" s="53"/>
      <c r="F691" s="53"/>
      <c r="G691" s="53"/>
      <c r="H691" s="53"/>
      <c r="I691" s="53"/>
      <c r="J691" s="53"/>
      <c r="K691" s="53"/>
      <c r="L691" s="53"/>
      <c r="M691" s="53"/>
      <c r="N691" s="53"/>
    </row>
    <row r="692" spans="1:14">
      <c r="A692" s="53"/>
      <c r="B692" s="53"/>
      <c r="C692" s="53"/>
      <c r="D692" s="53"/>
      <c r="E692" s="53"/>
      <c r="F692" s="53"/>
      <c r="G692" s="53"/>
      <c r="H692" s="53"/>
      <c r="I692" s="53"/>
      <c r="J692" s="53"/>
      <c r="K692" s="53"/>
      <c r="L692" s="53"/>
      <c r="M692" s="53"/>
      <c r="N692" s="53"/>
    </row>
    <row r="693" spans="1:14">
      <c r="A693" s="53"/>
      <c r="B693" s="53"/>
      <c r="C693" s="53"/>
      <c r="D693" s="53"/>
      <c r="E693" s="53"/>
      <c r="F693" s="53"/>
      <c r="G693" s="53"/>
      <c r="H693" s="53"/>
      <c r="I693" s="53"/>
      <c r="J693" s="53"/>
      <c r="K693" s="53"/>
      <c r="L693" s="53"/>
      <c r="M693" s="53"/>
      <c r="N693" s="53"/>
    </row>
    <row r="694" spans="1:14">
      <c r="A694" s="53"/>
      <c r="B694" s="53"/>
      <c r="C694" s="53"/>
      <c r="D694" s="53"/>
      <c r="E694" s="53"/>
      <c r="F694" s="53"/>
      <c r="G694" s="53"/>
      <c r="H694" s="53"/>
      <c r="I694" s="53"/>
      <c r="J694" s="53"/>
      <c r="K694" s="53"/>
      <c r="L694" s="53"/>
      <c r="M694" s="53"/>
      <c r="N694" s="53"/>
    </row>
    <row r="695" spans="1:14">
      <c r="A695" s="53"/>
      <c r="B695" s="53"/>
      <c r="C695" s="53"/>
      <c r="D695" s="53"/>
      <c r="E695" s="53"/>
      <c r="F695" s="53"/>
      <c r="G695" s="53"/>
      <c r="H695" s="53"/>
      <c r="I695" s="53"/>
      <c r="J695" s="53"/>
      <c r="K695" s="53"/>
      <c r="L695" s="53"/>
      <c r="M695" s="53"/>
      <c r="N695" s="53"/>
    </row>
    <row r="696" spans="1:14">
      <c r="A696" s="53"/>
      <c r="B696" s="53"/>
      <c r="C696" s="53"/>
      <c r="D696" s="53"/>
      <c r="E696" s="53"/>
      <c r="F696" s="53"/>
      <c r="G696" s="53"/>
      <c r="H696" s="53"/>
      <c r="I696" s="53"/>
      <c r="J696" s="53"/>
      <c r="K696" s="53"/>
      <c r="L696" s="53"/>
      <c r="M696" s="53"/>
      <c r="N696" s="53"/>
    </row>
    <row r="697" spans="1:14">
      <c r="A697" s="53"/>
      <c r="B697" s="53"/>
      <c r="C697" s="53"/>
      <c r="D697" s="53"/>
      <c r="E697" s="53"/>
      <c r="F697" s="53"/>
      <c r="G697" s="53"/>
      <c r="H697" s="53"/>
      <c r="I697" s="53"/>
      <c r="J697" s="53"/>
      <c r="K697" s="53"/>
      <c r="L697" s="53"/>
      <c r="M697" s="53"/>
      <c r="N697" s="53"/>
    </row>
    <row r="698" spans="1:14">
      <c r="A698" s="53"/>
      <c r="B698" s="53"/>
      <c r="C698" s="53"/>
      <c r="D698" s="53"/>
      <c r="E698" s="53"/>
      <c r="F698" s="53"/>
      <c r="G698" s="53"/>
      <c r="H698" s="53"/>
      <c r="I698" s="53"/>
      <c r="J698" s="53"/>
      <c r="K698" s="53"/>
      <c r="L698" s="53"/>
      <c r="M698" s="53"/>
      <c r="N698" s="53"/>
    </row>
    <row r="699" spans="1:14">
      <c r="A699" s="53"/>
      <c r="B699" s="53"/>
      <c r="C699" s="53"/>
      <c r="D699" s="53"/>
      <c r="E699" s="53"/>
      <c r="F699" s="53"/>
      <c r="G699" s="53"/>
      <c r="H699" s="53"/>
      <c r="I699" s="53"/>
      <c r="J699" s="53"/>
      <c r="K699" s="53"/>
      <c r="L699" s="53"/>
      <c r="M699" s="53"/>
      <c r="N699" s="53"/>
    </row>
    <row r="700" spans="1:14">
      <c r="A700" s="53"/>
      <c r="B700" s="53"/>
      <c r="C700" s="53"/>
      <c r="D700" s="53"/>
      <c r="E700" s="53"/>
      <c r="F700" s="53"/>
      <c r="G700" s="53"/>
      <c r="H700" s="53"/>
      <c r="I700" s="53"/>
      <c r="J700" s="53"/>
      <c r="K700" s="53"/>
      <c r="L700" s="53"/>
      <c r="M700" s="53"/>
      <c r="N700" s="53"/>
    </row>
    <row r="701" spans="1:14">
      <c r="A701" s="53"/>
      <c r="B701" s="53"/>
      <c r="C701" s="53"/>
      <c r="D701" s="53"/>
      <c r="E701" s="53"/>
      <c r="F701" s="53"/>
      <c r="G701" s="53"/>
      <c r="H701" s="53"/>
      <c r="I701" s="53"/>
      <c r="J701" s="53"/>
      <c r="K701" s="53"/>
      <c r="L701" s="53"/>
      <c r="M701" s="53"/>
      <c r="N701" s="53"/>
    </row>
    <row r="702" spans="1:14">
      <c r="A702" s="53"/>
      <c r="B702" s="53"/>
      <c r="C702" s="53"/>
      <c r="D702" s="53"/>
      <c r="E702" s="53"/>
      <c r="F702" s="53"/>
      <c r="G702" s="53"/>
      <c r="H702" s="53"/>
      <c r="I702" s="53"/>
      <c r="J702" s="53"/>
      <c r="K702" s="53"/>
      <c r="L702" s="53"/>
      <c r="M702" s="53"/>
      <c r="N702" s="53"/>
    </row>
    <row r="703" spans="1:14">
      <c r="A703" s="53"/>
      <c r="B703" s="53"/>
      <c r="C703" s="53"/>
      <c r="D703" s="53"/>
      <c r="E703" s="53"/>
      <c r="F703" s="53"/>
      <c r="G703" s="53"/>
      <c r="H703" s="53"/>
      <c r="I703" s="53"/>
      <c r="J703" s="53"/>
      <c r="K703" s="53"/>
      <c r="L703" s="53"/>
      <c r="M703" s="53"/>
      <c r="N703" s="53"/>
    </row>
    <row r="704" spans="1:14">
      <c r="A704" s="53"/>
      <c r="B704" s="53"/>
      <c r="C704" s="53"/>
      <c r="D704" s="53"/>
      <c r="E704" s="53"/>
      <c r="F704" s="53"/>
      <c r="G704" s="53"/>
      <c r="H704" s="53"/>
      <c r="I704" s="53"/>
      <c r="J704" s="53"/>
      <c r="K704" s="53"/>
      <c r="L704" s="53"/>
      <c r="M704" s="53"/>
      <c r="N704" s="53"/>
    </row>
    <row r="705" spans="1:14">
      <c r="A705" s="53"/>
      <c r="B705" s="53"/>
      <c r="C705" s="53"/>
      <c r="D705" s="53"/>
      <c r="E705" s="53"/>
      <c r="F705" s="53"/>
      <c r="G705" s="53"/>
      <c r="H705" s="53"/>
      <c r="I705" s="53"/>
      <c r="J705" s="53"/>
      <c r="K705" s="53"/>
      <c r="L705" s="53"/>
      <c r="M705" s="53"/>
      <c r="N705" s="53"/>
    </row>
    <row r="706" spans="1:14">
      <c r="A706" s="53"/>
      <c r="B706" s="53"/>
      <c r="C706" s="53"/>
      <c r="D706" s="53"/>
      <c r="E706" s="53"/>
      <c r="F706" s="53"/>
      <c r="G706" s="53"/>
      <c r="H706" s="53"/>
      <c r="I706" s="53"/>
      <c r="J706" s="53"/>
      <c r="K706" s="53"/>
      <c r="L706" s="53"/>
      <c r="M706" s="53"/>
      <c r="N706" s="53"/>
    </row>
    <row r="707" spans="1:14">
      <c r="A707" s="53"/>
      <c r="B707" s="53"/>
      <c r="C707" s="53"/>
      <c r="D707" s="53"/>
      <c r="E707" s="53"/>
      <c r="F707" s="53"/>
      <c r="G707" s="53"/>
      <c r="H707" s="53"/>
      <c r="I707" s="53"/>
      <c r="J707" s="53"/>
      <c r="K707" s="53"/>
      <c r="L707" s="53"/>
      <c r="M707" s="53"/>
      <c r="N707" s="53"/>
    </row>
    <row r="708" spans="1:14">
      <c r="A708" s="53"/>
      <c r="B708" s="53"/>
      <c r="C708" s="53"/>
      <c r="D708" s="53"/>
      <c r="E708" s="53"/>
      <c r="F708" s="53"/>
      <c r="G708" s="53"/>
      <c r="H708" s="53"/>
      <c r="I708" s="53"/>
      <c r="J708" s="53"/>
      <c r="K708" s="53"/>
      <c r="L708" s="53"/>
      <c r="M708" s="53"/>
      <c r="N708" s="53"/>
    </row>
    <row r="709" spans="1:14">
      <c r="A709" s="53"/>
      <c r="B709" s="53"/>
      <c r="C709" s="53"/>
      <c r="D709" s="53"/>
      <c r="E709" s="53"/>
      <c r="F709" s="53"/>
      <c r="G709" s="53"/>
      <c r="H709" s="53"/>
      <c r="I709" s="53"/>
      <c r="J709" s="53"/>
      <c r="K709" s="53"/>
      <c r="L709" s="53"/>
      <c r="M709" s="53"/>
      <c r="N709" s="53"/>
    </row>
    <row r="710" spans="1:14">
      <c r="A710" s="53"/>
      <c r="B710" s="53"/>
      <c r="C710" s="53"/>
      <c r="D710" s="53"/>
      <c r="E710" s="53"/>
      <c r="F710" s="53"/>
      <c r="G710" s="53"/>
      <c r="H710" s="53"/>
      <c r="I710" s="53"/>
      <c r="J710" s="53"/>
      <c r="K710" s="53"/>
      <c r="L710" s="53"/>
      <c r="M710" s="53"/>
      <c r="N710" s="53"/>
    </row>
    <row r="711" spans="1:14">
      <c r="A711" s="53"/>
      <c r="B711" s="53"/>
      <c r="C711" s="53"/>
      <c r="D711" s="53"/>
      <c r="E711" s="53"/>
      <c r="F711" s="53"/>
      <c r="G711" s="53"/>
      <c r="H711" s="53"/>
      <c r="I711" s="53"/>
      <c r="J711" s="53"/>
      <c r="K711" s="53"/>
      <c r="L711" s="53"/>
      <c r="M711" s="53"/>
      <c r="N711" s="53"/>
    </row>
    <row r="712" spans="1:14">
      <c r="A712" s="53"/>
      <c r="B712" s="53"/>
      <c r="C712" s="53"/>
      <c r="D712" s="53"/>
      <c r="E712" s="53"/>
      <c r="F712" s="53"/>
      <c r="G712" s="53"/>
      <c r="H712" s="53"/>
      <c r="I712" s="53"/>
      <c r="J712" s="53"/>
      <c r="K712" s="53"/>
      <c r="L712" s="53"/>
      <c r="M712" s="53"/>
      <c r="N712" s="53"/>
    </row>
    <row r="713" spans="1:14">
      <c r="A713" s="53"/>
      <c r="B713" s="53"/>
      <c r="C713" s="53"/>
      <c r="D713" s="53"/>
      <c r="E713" s="53"/>
      <c r="F713" s="53"/>
      <c r="G713" s="53"/>
      <c r="H713" s="53"/>
      <c r="I713" s="53"/>
      <c r="J713" s="53"/>
      <c r="K713" s="53"/>
      <c r="L713" s="53"/>
      <c r="M713" s="53"/>
      <c r="N713" s="53"/>
    </row>
    <row r="714" spans="1:14">
      <c r="A714" s="53"/>
      <c r="B714" s="53"/>
      <c r="C714" s="53"/>
      <c r="D714" s="53"/>
      <c r="E714" s="53"/>
      <c r="F714" s="53"/>
      <c r="G714" s="53"/>
      <c r="H714" s="53"/>
      <c r="I714" s="53"/>
      <c r="J714" s="53"/>
      <c r="K714" s="53"/>
      <c r="L714" s="53"/>
      <c r="M714" s="53"/>
      <c r="N714" s="53"/>
    </row>
    <row r="715" spans="1:14">
      <c r="A715" s="53"/>
      <c r="B715" s="53"/>
      <c r="C715" s="53"/>
      <c r="D715" s="53"/>
      <c r="E715" s="53"/>
      <c r="F715" s="53"/>
      <c r="G715" s="53"/>
      <c r="H715" s="53"/>
      <c r="I715" s="53"/>
      <c r="J715" s="53"/>
      <c r="K715" s="53"/>
      <c r="L715" s="53"/>
      <c r="M715" s="53"/>
      <c r="N715" s="53"/>
    </row>
    <row r="716" spans="1:14">
      <c r="A716" s="53"/>
      <c r="B716" s="53"/>
      <c r="C716" s="53"/>
      <c r="D716" s="53"/>
      <c r="E716" s="53"/>
      <c r="F716" s="53"/>
      <c r="G716" s="53"/>
      <c r="H716" s="53"/>
      <c r="I716" s="53"/>
      <c r="J716" s="53"/>
      <c r="K716" s="53"/>
      <c r="L716" s="53"/>
      <c r="M716" s="53"/>
      <c r="N716" s="53"/>
    </row>
    <row r="717" spans="1:14">
      <c r="A717" s="53"/>
      <c r="B717" s="53"/>
      <c r="C717" s="53"/>
      <c r="D717" s="53"/>
      <c r="E717" s="53"/>
      <c r="F717" s="53"/>
      <c r="G717" s="53"/>
      <c r="H717" s="53"/>
      <c r="I717" s="53"/>
      <c r="J717" s="53"/>
      <c r="K717" s="53"/>
      <c r="L717" s="53"/>
      <c r="M717" s="53"/>
      <c r="N717" s="53"/>
    </row>
    <row r="718" spans="1:14">
      <c r="A718" s="53"/>
      <c r="B718" s="53"/>
      <c r="C718" s="53"/>
      <c r="D718" s="53"/>
      <c r="E718" s="53"/>
      <c r="F718" s="53"/>
      <c r="G718" s="53"/>
      <c r="H718" s="53"/>
      <c r="I718" s="53"/>
      <c r="J718" s="53"/>
      <c r="K718" s="53"/>
      <c r="L718" s="53"/>
      <c r="M718" s="53"/>
      <c r="N718" s="53"/>
    </row>
    <row r="719" spans="1:14">
      <c r="A719" s="53"/>
      <c r="B719" s="53"/>
      <c r="C719" s="53"/>
      <c r="D719" s="53"/>
      <c r="E719" s="53"/>
      <c r="F719" s="53"/>
      <c r="G719" s="53"/>
      <c r="H719" s="53"/>
      <c r="I719" s="53"/>
      <c r="J719" s="53"/>
      <c r="K719" s="53"/>
      <c r="L719" s="53"/>
      <c r="M719" s="53"/>
      <c r="N719" s="53"/>
    </row>
    <row r="720" spans="1:14">
      <c r="A720" s="53"/>
      <c r="B720" s="53"/>
      <c r="C720" s="53"/>
      <c r="D720" s="53"/>
      <c r="E720" s="53"/>
      <c r="F720" s="53"/>
      <c r="G720" s="53"/>
      <c r="H720" s="53"/>
      <c r="I720" s="53"/>
      <c r="J720" s="53"/>
      <c r="K720" s="53"/>
      <c r="L720" s="53"/>
      <c r="M720" s="53"/>
      <c r="N720" s="53"/>
    </row>
    <row r="721" spans="1:14">
      <c r="A721" s="53"/>
      <c r="B721" s="53"/>
      <c r="C721" s="53"/>
      <c r="D721" s="53"/>
      <c r="E721" s="53"/>
      <c r="F721" s="53"/>
      <c r="G721" s="53"/>
      <c r="H721" s="53"/>
      <c r="I721" s="53"/>
      <c r="J721" s="53"/>
      <c r="K721" s="53"/>
      <c r="L721" s="53"/>
      <c r="M721" s="53"/>
      <c r="N721" s="53"/>
    </row>
    <row r="722" spans="1:14">
      <c r="A722" s="53"/>
      <c r="B722" s="53"/>
      <c r="C722" s="53"/>
      <c r="D722" s="53"/>
      <c r="E722" s="53"/>
      <c r="F722" s="53"/>
      <c r="G722" s="53"/>
      <c r="H722" s="53"/>
      <c r="I722" s="53"/>
      <c r="J722" s="53"/>
      <c r="K722" s="53"/>
      <c r="L722" s="53"/>
      <c r="M722" s="53"/>
      <c r="N722" s="53"/>
    </row>
    <row r="723" spans="1:14">
      <c r="A723" s="53"/>
      <c r="B723" s="53"/>
      <c r="C723" s="53"/>
      <c r="D723" s="53"/>
      <c r="E723" s="53"/>
      <c r="F723" s="53"/>
      <c r="G723" s="53"/>
      <c r="H723" s="53"/>
      <c r="I723" s="53"/>
      <c r="J723" s="53"/>
      <c r="K723" s="53"/>
      <c r="L723" s="53"/>
      <c r="M723" s="53"/>
      <c r="N723" s="53"/>
    </row>
    <row r="724" spans="1:14">
      <c r="A724" s="53"/>
      <c r="B724" s="53"/>
      <c r="C724" s="53"/>
      <c r="D724" s="53"/>
      <c r="E724" s="53"/>
      <c r="F724" s="53"/>
      <c r="G724" s="53"/>
      <c r="H724" s="53"/>
      <c r="I724" s="53"/>
      <c r="J724" s="53"/>
      <c r="K724" s="53"/>
      <c r="L724" s="53"/>
      <c r="M724" s="53"/>
      <c r="N724" s="53"/>
    </row>
    <row r="725" spans="1:14">
      <c r="A725" s="53"/>
      <c r="B725" s="53"/>
      <c r="C725" s="53"/>
      <c r="D725" s="53"/>
      <c r="E725" s="53"/>
      <c r="F725" s="53"/>
      <c r="G725" s="53"/>
      <c r="H725" s="53"/>
      <c r="I725" s="53"/>
      <c r="J725" s="53"/>
      <c r="K725" s="53"/>
      <c r="L725" s="53"/>
      <c r="M725" s="53"/>
      <c r="N725" s="53"/>
    </row>
    <row r="726" spans="1:14">
      <c r="A726" s="53"/>
      <c r="B726" s="53"/>
      <c r="C726" s="53"/>
      <c r="D726" s="53"/>
      <c r="E726" s="53"/>
      <c r="F726" s="53"/>
      <c r="G726" s="53"/>
      <c r="H726" s="53"/>
      <c r="I726" s="53"/>
      <c r="J726" s="53"/>
      <c r="K726" s="53"/>
      <c r="L726" s="53"/>
      <c r="M726" s="53"/>
      <c r="N726" s="53"/>
    </row>
    <row r="727" spans="1:14">
      <c r="A727" s="53"/>
      <c r="B727" s="53"/>
      <c r="C727" s="53"/>
      <c r="D727" s="53"/>
      <c r="E727" s="53"/>
      <c r="F727" s="53"/>
      <c r="G727" s="53"/>
      <c r="H727" s="53"/>
      <c r="I727" s="53"/>
      <c r="J727" s="53"/>
      <c r="K727" s="53"/>
      <c r="L727" s="53"/>
      <c r="M727" s="53"/>
      <c r="N727" s="53"/>
    </row>
    <row r="728" spans="1:14">
      <c r="A728" s="53"/>
      <c r="B728" s="53"/>
      <c r="C728" s="53"/>
      <c r="D728" s="53"/>
      <c r="E728" s="53"/>
      <c r="F728" s="53"/>
      <c r="G728" s="53"/>
      <c r="H728" s="53"/>
      <c r="I728" s="53"/>
      <c r="J728" s="53"/>
      <c r="K728" s="53"/>
      <c r="L728" s="53"/>
      <c r="M728" s="53"/>
      <c r="N728" s="53"/>
    </row>
    <row r="729" spans="1:14">
      <c r="A729" s="53"/>
      <c r="B729" s="53"/>
      <c r="C729" s="53"/>
      <c r="D729" s="53"/>
      <c r="E729" s="53"/>
      <c r="F729" s="53"/>
      <c r="G729" s="53"/>
      <c r="H729" s="53"/>
      <c r="I729" s="53"/>
      <c r="J729" s="53"/>
      <c r="K729" s="53"/>
      <c r="L729" s="53"/>
      <c r="M729" s="53"/>
      <c r="N729" s="53"/>
    </row>
    <row r="730" spans="1:14">
      <c r="A730" s="53"/>
      <c r="B730" s="53"/>
      <c r="C730" s="53"/>
      <c r="D730" s="53"/>
      <c r="E730" s="53"/>
      <c r="F730" s="53"/>
      <c r="G730" s="53"/>
      <c r="H730" s="53"/>
      <c r="I730" s="53"/>
      <c r="J730" s="53"/>
      <c r="K730" s="53"/>
      <c r="L730" s="53"/>
      <c r="M730" s="53"/>
      <c r="N730" s="53"/>
    </row>
    <row r="731" spans="1:14">
      <c r="A731" s="53"/>
      <c r="B731" s="53"/>
      <c r="C731" s="53"/>
      <c r="D731" s="53"/>
      <c r="E731" s="53"/>
      <c r="F731" s="53"/>
      <c r="G731" s="53"/>
      <c r="H731" s="53"/>
      <c r="I731" s="53"/>
      <c r="J731" s="53"/>
      <c r="K731" s="53"/>
      <c r="L731" s="53"/>
      <c r="M731" s="53"/>
      <c r="N731" s="53"/>
    </row>
    <row r="732" spans="1:14">
      <c r="A732" s="53"/>
      <c r="B732" s="53"/>
      <c r="C732" s="53"/>
      <c r="D732" s="53"/>
      <c r="E732" s="53"/>
      <c r="F732" s="53"/>
      <c r="G732" s="53"/>
      <c r="H732" s="53"/>
      <c r="I732" s="53"/>
      <c r="J732" s="53"/>
      <c r="K732" s="53"/>
      <c r="L732" s="53"/>
      <c r="M732" s="53"/>
      <c r="N732" s="53"/>
    </row>
    <row r="733" spans="1:14">
      <c r="A733" s="53"/>
      <c r="B733" s="53"/>
      <c r="C733" s="53"/>
      <c r="D733" s="53"/>
      <c r="E733" s="53"/>
      <c r="F733" s="53"/>
      <c r="G733" s="53"/>
      <c r="H733" s="53"/>
      <c r="I733" s="53"/>
      <c r="J733" s="53"/>
      <c r="K733" s="53"/>
      <c r="L733" s="53"/>
      <c r="M733" s="53"/>
      <c r="N733" s="53"/>
    </row>
    <row r="734" spans="1:14">
      <c r="A734" s="53"/>
      <c r="B734" s="53"/>
      <c r="C734" s="53"/>
      <c r="D734" s="53"/>
      <c r="E734" s="53"/>
      <c r="F734" s="53"/>
      <c r="G734" s="53"/>
      <c r="H734" s="53"/>
      <c r="I734" s="53"/>
      <c r="J734" s="53"/>
      <c r="K734" s="53"/>
      <c r="L734" s="53"/>
      <c r="M734" s="53"/>
      <c r="N734" s="53"/>
    </row>
    <row r="735" spans="1:14">
      <c r="A735" s="53"/>
      <c r="B735" s="53"/>
      <c r="C735" s="53"/>
      <c r="D735" s="53"/>
      <c r="E735" s="53"/>
      <c r="F735" s="53"/>
      <c r="G735" s="53"/>
      <c r="H735" s="53"/>
      <c r="I735" s="53"/>
      <c r="J735" s="53"/>
      <c r="K735" s="53"/>
      <c r="L735" s="53"/>
      <c r="M735" s="53"/>
      <c r="N735" s="53"/>
    </row>
    <row r="736" spans="1:14">
      <c r="A736" s="53"/>
      <c r="B736" s="53"/>
      <c r="C736" s="53"/>
      <c r="D736" s="53"/>
      <c r="E736" s="53"/>
      <c r="F736" s="53"/>
      <c r="G736" s="53"/>
      <c r="H736" s="53"/>
      <c r="I736" s="53"/>
      <c r="J736" s="53"/>
      <c r="K736" s="53"/>
      <c r="L736" s="53"/>
      <c r="M736" s="53"/>
      <c r="N736" s="53"/>
    </row>
    <row r="737" spans="1:14">
      <c r="A737" s="53"/>
      <c r="B737" s="53"/>
      <c r="C737" s="53"/>
      <c r="D737" s="53"/>
      <c r="E737" s="53"/>
      <c r="F737" s="53"/>
      <c r="G737" s="53"/>
      <c r="H737" s="53"/>
      <c r="I737" s="53"/>
      <c r="J737" s="53"/>
      <c r="K737" s="53"/>
      <c r="L737" s="53"/>
      <c r="M737" s="53"/>
      <c r="N737" s="53"/>
    </row>
    <row r="738" spans="1:14">
      <c r="A738" s="53"/>
      <c r="B738" s="53"/>
      <c r="C738" s="53"/>
      <c r="D738" s="53"/>
      <c r="E738" s="53"/>
      <c r="F738" s="53"/>
      <c r="G738" s="53"/>
      <c r="H738" s="53"/>
      <c r="I738" s="53"/>
      <c r="J738" s="53"/>
      <c r="K738" s="53"/>
      <c r="L738" s="53"/>
      <c r="M738" s="53"/>
      <c r="N738" s="53"/>
    </row>
    <row r="739" spans="1:14">
      <c r="A739" s="53"/>
      <c r="B739" s="53"/>
      <c r="C739" s="53"/>
      <c r="D739" s="53"/>
      <c r="E739" s="53"/>
      <c r="F739" s="53"/>
      <c r="G739" s="53"/>
      <c r="H739" s="53"/>
      <c r="I739" s="53"/>
      <c r="J739" s="53"/>
      <c r="K739" s="53"/>
      <c r="L739" s="53"/>
      <c r="M739" s="53"/>
      <c r="N739" s="53"/>
    </row>
    <row r="740" spans="1:14">
      <c r="A740" s="53"/>
      <c r="B740" s="53"/>
      <c r="C740" s="53"/>
      <c r="D740" s="53"/>
      <c r="E740" s="53"/>
      <c r="F740" s="53"/>
      <c r="G740" s="53"/>
      <c r="H740" s="53"/>
      <c r="I740" s="53"/>
      <c r="J740" s="53"/>
      <c r="K740" s="53"/>
      <c r="L740" s="53"/>
      <c r="M740" s="53"/>
      <c r="N740" s="53"/>
    </row>
    <row r="741" spans="1:14">
      <c r="A741" s="53"/>
      <c r="B741" s="53"/>
      <c r="C741" s="53"/>
      <c r="D741" s="53"/>
      <c r="E741" s="53"/>
      <c r="F741" s="53"/>
      <c r="G741" s="53"/>
      <c r="H741" s="53"/>
      <c r="I741" s="53"/>
      <c r="J741" s="53"/>
      <c r="K741" s="53"/>
      <c r="L741" s="53"/>
      <c r="M741" s="53"/>
      <c r="N741" s="53"/>
    </row>
    <row r="742" spans="1:14">
      <c r="A742" s="53"/>
      <c r="B742" s="53"/>
      <c r="C742" s="53"/>
      <c r="D742" s="53"/>
      <c r="E742" s="53"/>
      <c r="F742" s="53"/>
      <c r="G742" s="53"/>
      <c r="H742" s="53"/>
      <c r="I742" s="53"/>
      <c r="J742" s="53"/>
      <c r="K742" s="53"/>
      <c r="L742" s="53"/>
      <c r="M742" s="53"/>
      <c r="N742" s="53"/>
    </row>
    <row r="743" spans="1:14">
      <c r="A743" s="53"/>
      <c r="B743" s="53"/>
      <c r="C743" s="53"/>
      <c r="D743" s="53"/>
      <c r="E743" s="53"/>
      <c r="F743" s="53"/>
      <c r="G743" s="53"/>
      <c r="H743" s="53"/>
      <c r="I743" s="53"/>
      <c r="J743" s="53"/>
      <c r="K743" s="53"/>
      <c r="L743" s="53"/>
      <c r="M743" s="53"/>
      <c r="N743" s="53"/>
    </row>
    <row r="744" spans="1:14">
      <c r="A744" s="53"/>
      <c r="B744" s="53"/>
      <c r="C744" s="53"/>
      <c r="D744" s="53"/>
      <c r="E744" s="53"/>
      <c r="F744" s="53"/>
      <c r="G744" s="53"/>
      <c r="H744" s="53"/>
      <c r="I744" s="53"/>
      <c r="J744" s="53"/>
      <c r="K744" s="53"/>
      <c r="L744" s="53"/>
      <c r="M744" s="53"/>
      <c r="N744" s="53"/>
    </row>
    <row r="745" spans="1:14">
      <c r="A745" s="53"/>
      <c r="B745" s="53"/>
      <c r="C745" s="53"/>
      <c r="D745" s="53"/>
      <c r="E745" s="53"/>
      <c r="F745" s="53"/>
      <c r="G745" s="53"/>
      <c r="H745" s="53"/>
      <c r="I745" s="53"/>
      <c r="J745" s="53"/>
      <c r="K745" s="53"/>
      <c r="L745" s="53"/>
      <c r="M745" s="53"/>
      <c r="N745" s="53"/>
    </row>
    <row r="746" spans="1:14">
      <c r="A746" s="53"/>
      <c r="B746" s="53"/>
      <c r="C746" s="53"/>
      <c r="D746" s="53"/>
      <c r="E746" s="53"/>
      <c r="F746" s="53"/>
      <c r="G746" s="53"/>
      <c r="H746" s="53"/>
      <c r="I746" s="53"/>
      <c r="J746" s="53"/>
      <c r="K746" s="53"/>
      <c r="L746" s="53"/>
      <c r="M746" s="53"/>
      <c r="N746" s="53"/>
    </row>
    <row r="747" spans="1:14">
      <c r="A747" s="53"/>
      <c r="B747" s="53"/>
      <c r="C747" s="53"/>
      <c r="D747" s="53"/>
      <c r="E747" s="53"/>
      <c r="F747" s="53"/>
      <c r="G747" s="53"/>
      <c r="H747" s="53"/>
      <c r="I747" s="53"/>
      <c r="J747" s="53"/>
      <c r="K747" s="53"/>
      <c r="L747" s="53"/>
      <c r="M747" s="53"/>
      <c r="N747" s="53"/>
    </row>
    <row r="748" spans="1:14">
      <c r="A748" s="53"/>
      <c r="B748" s="53"/>
      <c r="C748" s="53"/>
      <c r="D748" s="53"/>
      <c r="E748" s="53"/>
      <c r="F748" s="53"/>
      <c r="G748" s="53"/>
      <c r="H748" s="53"/>
      <c r="I748" s="53"/>
      <c r="J748" s="53"/>
      <c r="K748" s="53"/>
      <c r="L748" s="53"/>
      <c r="M748" s="53"/>
      <c r="N748" s="53"/>
    </row>
    <row r="749" spans="1:14">
      <c r="A749" s="53"/>
      <c r="B749" s="53"/>
      <c r="C749" s="53"/>
      <c r="D749" s="53"/>
      <c r="E749" s="53"/>
      <c r="F749" s="53"/>
      <c r="G749" s="53"/>
      <c r="H749" s="53"/>
      <c r="I749" s="53"/>
      <c r="J749" s="53"/>
      <c r="K749" s="53"/>
      <c r="L749" s="53"/>
      <c r="M749" s="53"/>
      <c r="N749" s="53"/>
    </row>
    <row r="750" spans="1:14">
      <c r="A750" s="53"/>
      <c r="B750" s="53"/>
      <c r="C750" s="53"/>
      <c r="D750" s="53"/>
      <c r="E750" s="53"/>
      <c r="F750" s="53"/>
      <c r="G750" s="53"/>
      <c r="H750" s="53"/>
      <c r="I750" s="53"/>
      <c r="J750" s="53"/>
      <c r="K750" s="53"/>
      <c r="L750" s="53"/>
      <c r="M750" s="53"/>
      <c r="N750" s="53"/>
    </row>
    <row r="751" spans="1:14">
      <c r="A751" s="53"/>
      <c r="B751" s="53"/>
      <c r="C751" s="53"/>
      <c r="D751" s="53"/>
      <c r="E751" s="53"/>
      <c r="F751" s="53"/>
      <c r="G751" s="53"/>
      <c r="H751" s="53"/>
      <c r="I751" s="53"/>
      <c r="J751" s="53"/>
      <c r="K751" s="53"/>
      <c r="L751" s="53"/>
      <c r="M751" s="53"/>
      <c r="N751" s="53"/>
    </row>
    <row r="752" spans="1:14">
      <c r="A752" s="53"/>
      <c r="B752" s="53"/>
      <c r="C752" s="53"/>
      <c r="D752" s="53"/>
      <c r="E752" s="53"/>
      <c r="F752" s="53"/>
      <c r="G752" s="53"/>
      <c r="H752" s="53"/>
      <c r="I752" s="53"/>
      <c r="J752" s="53"/>
      <c r="K752" s="53"/>
      <c r="L752" s="53"/>
      <c r="M752" s="53"/>
      <c r="N752" s="53"/>
    </row>
    <row r="753" spans="1:14">
      <c r="A753" s="53"/>
      <c r="B753" s="53"/>
      <c r="C753" s="53"/>
      <c r="D753" s="53"/>
      <c r="E753" s="53"/>
      <c r="F753" s="53"/>
      <c r="G753" s="53"/>
      <c r="H753" s="53"/>
      <c r="I753" s="53"/>
      <c r="J753" s="53"/>
      <c r="K753" s="53"/>
      <c r="L753" s="53"/>
      <c r="M753" s="53"/>
      <c r="N753" s="53"/>
    </row>
    <row r="754" spans="1:14">
      <c r="A754" s="53"/>
      <c r="B754" s="53"/>
      <c r="C754" s="53"/>
      <c r="D754" s="53"/>
      <c r="E754" s="53"/>
      <c r="F754" s="53"/>
      <c r="G754" s="53"/>
      <c r="H754" s="53"/>
      <c r="I754" s="53"/>
      <c r="J754" s="53"/>
      <c r="K754" s="53"/>
      <c r="L754" s="53"/>
      <c r="M754" s="53"/>
      <c r="N754" s="53"/>
    </row>
    <row r="755" spans="1:14">
      <c r="A755" s="53"/>
      <c r="B755" s="53"/>
      <c r="C755" s="53"/>
      <c r="D755" s="53"/>
      <c r="E755" s="53"/>
      <c r="F755" s="53"/>
      <c r="G755" s="53"/>
      <c r="H755" s="53"/>
      <c r="I755" s="53"/>
      <c r="J755" s="53"/>
      <c r="K755" s="53"/>
      <c r="L755" s="53"/>
      <c r="M755" s="53"/>
      <c r="N755" s="53"/>
    </row>
    <row r="756" spans="1:14">
      <c r="A756" s="53"/>
      <c r="B756" s="53"/>
      <c r="C756" s="53"/>
      <c r="D756" s="53"/>
      <c r="E756" s="53"/>
      <c r="F756" s="53"/>
      <c r="G756" s="53"/>
      <c r="H756" s="53"/>
      <c r="I756" s="53"/>
      <c r="J756" s="53"/>
      <c r="K756" s="53"/>
      <c r="L756" s="53"/>
      <c r="M756" s="53"/>
      <c r="N756" s="53"/>
    </row>
    <row r="757" spans="1:14">
      <c r="A757" s="53"/>
      <c r="B757" s="53"/>
      <c r="C757" s="53"/>
      <c r="D757" s="53"/>
      <c r="E757" s="53"/>
      <c r="F757" s="53"/>
      <c r="G757" s="53"/>
      <c r="H757" s="53"/>
      <c r="I757" s="53"/>
      <c r="J757" s="53"/>
      <c r="K757" s="53"/>
      <c r="L757" s="53"/>
      <c r="M757" s="53"/>
      <c r="N757" s="53"/>
    </row>
    <row r="758" spans="1:14">
      <c r="A758" s="53"/>
      <c r="B758" s="53"/>
      <c r="C758" s="53"/>
      <c r="D758" s="53"/>
      <c r="E758" s="53"/>
      <c r="F758" s="53"/>
      <c r="G758" s="53"/>
      <c r="H758" s="53"/>
      <c r="I758" s="53"/>
      <c r="J758" s="53"/>
      <c r="K758" s="53"/>
      <c r="L758" s="53"/>
      <c r="M758" s="53"/>
      <c r="N758" s="53"/>
    </row>
    <row r="759" spans="1:14">
      <c r="A759" s="53"/>
      <c r="B759" s="53"/>
      <c r="C759" s="53"/>
      <c r="D759" s="53"/>
      <c r="E759" s="53"/>
      <c r="F759" s="53"/>
      <c r="G759" s="53"/>
      <c r="H759" s="53"/>
      <c r="I759" s="53"/>
      <c r="J759" s="53"/>
      <c r="K759" s="53"/>
      <c r="L759" s="53"/>
      <c r="M759" s="53"/>
      <c r="N759" s="53"/>
    </row>
    <row r="760" spans="1:14">
      <c r="A760" s="53"/>
      <c r="B760" s="53"/>
      <c r="C760" s="53"/>
      <c r="D760" s="53"/>
      <c r="E760" s="53"/>
      <c r="F760" s="53"/>
      <c r="G760" s="53"/>
      <c r="H760" s="53"/>
      <c r="I760" s="53"/>
      <c r="J760" s="53"/>
      <c r="K760" s="53"/>
      <c r="L760" s="53"/>
      <c r="M760" s="53"/>
      <c r="N760" s="53"/>
    </row>
    <row r="761" spans="1:14">
      <c r="A761" s="53"/>
      <c r="B761" s="53"/>
      <c r="C761" s="53"/>
      <c r="D761" s="53"/>
      <c r="E761" s="53"/>
      <c r="F761" s="53"/>
      <c r="G761" s="53"/>
      <c r="H761" s="53"/>
      <c r="I761" s="53"/>
      <c r="J761" s="53"/>
      <c r="K761" s="53"/>
      <c r="L761" s="53"/>
      <c r="M761" s="53"/>
      <c r="N761" s="53"/>
    </row>
    <row r="762" spans="1:14">
      <c r="A762" s="53"/>
      <c r="B762" s="53"/>
      <c r="C762" s="53"/>
      <c r="D762" s="53"/>
      <c r="E762" s="53"/>
      <c r="F762" s="53"/>
      <c r="G762" s="53"/>
      <c r="H762" s="53"/>
      <c r="I762" s="53"/>
      <c r="J762" s="53"/>
      <c r="K762" s="53"/>
      <c r="L762" s="53"/>
      <c r="M762" s="53"/>
      <c r="N762" s="53"/>
    </row>
    <row r="763" spans="1:14">
      <c r="A763" s="53"/>
      <c r="B763" s="53"/>
      <c r="C763" s="53"/>
      <c r="D763" s="53"/>
      <c r="E763" s="53"/>
      <c r="F763" s="53"/>
      <c r="G763" s="53"/>
      <c r="H763" s="53"/>
      <c r="I763" s="53"/>
      <c r="J763" s="53"/>
      <c r="K763" s="53"/>
      <c r="L763" s="53"/>
      <c r="M763" s="53"/>
      <c r="N763" s="53"/>
    </row>
    <row r="764" spans="1:14">
      <c r="A764" s="53"/>
      <c r="B764" s="53"/>
      <c r="C764" s="53"/>
      <c r="D764" s="53"/>
      <c r="E764" s="53"/>
      <c r="F764" s="53"/>
      <c r="G764" s="53"/>
      <c r="H764" s="53"/>
      <c r="I764" s="53"/>
      <c r="J764" s="53"/>
      <c r="K764" s="53"/>
      <c r="L764" s="53"/>
      <c r="M764" s="53"/>
      <c r="N764" s="53"/>
    </row>
    <row r="765" spans="1:14">
      <c r="A765" s="53"/>
      <c r="B765" s="53"/>
      <c r="C765" s="53"/>
      <c r="D765" s="53"/>
      <c r="E765" s="53"/>
      <c r="F765" s="53"/>
      <c r="G765" s="53"/>
      <c r="H765" s="53"/>
      <c r="I765" s="53"/>
      <c r="J765" s="53"/>
      <c r="K765" s="53"/>
      <c r="L765" s="53"/>
      <c r="M765" s="53"/>
      <c r="N765" s="53"/>
    </row>
    <row r="766" spans="1:14">
      <c r="A766" s="53"/>
      <c r="B766" s="53"/>
      <c r="C766" s="53"/>
      <c r="D766" s="53"/>
      <c r="E766" s="53"/>
      <c r="F766" s="53"/>
      <c r="G766" s="53"/>
      <c r="H766" s="53"/>
      <c r="I766" s="53"/>
      <c r="J766" s="53"/>
      <c r="K766" s="53"/>
      <c r="L766" s="53"/>
      <c r="M766" s="53"/>
      <c r="N766" s="53"/>
    </row>
    <row r="767" spans="1:14">
      <c r="A767" s="53"/>
      <c r="B767" s="53"/>
      <c r="C767" s="53"/>
      <c r="D767" s="53"/>
      <c r="E767" s="53"/>
      <c r="F767" s="53"/>
      <c r="G767" s="53"/>
      <c r="H767" s="53"/>
      <c r="I767" s="53"/>
      <c r="J767" s="53"/>
      <c r="K767" s="53"/>
      <c r="L767" s="53"/>
      <c r="M767" s="53"/>
      <c r="N767" s="53"/>
    </row>
    <row r="768" spans="1:14">
      <c r="A768" s="53"/>
      <c r="B768" s="53"/>
      <c r="C768" s="53"/>
      <c r="D768" s="53"/>
      <c r="E768" s="53"/>
      <c r="F768" s="53"/>
      <c r="G768" s="53"/>
      <c r="H768" s="53"/>
      <c r="I768" s="53"/>
      <c r="J768" s="53"/>
      <c r="K768" s="53"/>
      <c r="L768" s="53"/>
      <c r="M768" s="53"/>
      <c r="N768" s="53"/>
    </row>
    <row r="769" spans="1:14">
      <c r="A769" s="53"/>
      <c r="B769" s="53"/>
      <c r="C769" s="53"/>
      <c r="D769" s="53"/>
      <c r="E769" s="53"/>
      <c r="F769" s="53"/>
      <c r="G769" s="53"/>
      <c r="H769" s="53"/>
      <c r="I769" s="53"/>
      <c r="J769" s="53"/>
      <c r="K769" s="53"/>
      <c r="L769" s="53"/>
      <c r="M769" s="53"/>
      <c r="N769" s="53"/>
    </row>
    <row r="770" spans="1:14">
      <c r="A770" s="53"/>
      <c r="B770" s="53"/>
      <c r="C770" s="53"/>
      <c r="D770" s="53"/>
      <c r="E770" s="53"/>
      <c r="F770" s="53"/>
      <c r="G770" s="53"/>
      <c r="H770" s="53"/>
      <c r="I770" s="53"/>
      <c r="J770" s="53"/>
      <c r="K770" s="53"/>
      <c r="L770" s="53"/>
      <c r="M770" s="53"/>
      <c r="N770" s="53"/>
    </row>
    <row r="771" spans="1:14">
      <c r="A771" s="53"/>
      <c r="B771" s="53"/>
      <c r="C771" s="53"/>
      <c r="D771" s="53"/>
      <c r="E771" s="53"/>
      <c r="F771" s="53"/>
      <c r="G771" s="53"/>
      <c r="H771" s="53"/>
      <c r="I771" s="53"/>
      <c r="J771" s="53"/>
      <c r="K771" s="53"/>
      <c r="L771" s="53"/>
      <c r="M771" s="53"/>
      <c r="N771" s="53"/>
    </row>
    <row r="772" spans="1:14">
      <c r="A772" s="53"/>
      <c r="B772" s="53"/>
      <c r="C772" s="53"/>
      <c r="D772" s="53"/>
      <c r="E772" s="53"/>
      <c r="F772" s="53"/>
      <c r="G772" s="53"/>
      <c r="H772" s="53"/>
      <c r="I772" s="53"/>
      <c r="J772" s="53"/>
      <c r="K772" s="53"/>
      <c r="L772" s="53"/>
      <c r="M772" s="53"/>
      <c r="N772" s="53"/>
    </row>
    <row r="773" spans="1:14">
      <c r="A773" s="53"/>
      <c r="B773" s="53"/>
      <c r="C773" s="53"/>
      <c r="D773" s="53"/>
      <c r="E773" s="53"/>
      <c r="F773" s="53"/>
      <c r="G773" s="53"/>
      <c r="H773" s="53"/>
      <c r="I773" s="53"/>
      <c r="J773" s="53"/>
      <c r="K773" s="53"/>
      <c r="L773" s="53"/>
      <c r="M773" s="53"/>
      <c r="N773" s="53"/>
    </row>
    <row r="774" spans="1:14">
      <c r="A774" s="53"/>
      <c r="B774" s="53"/>
      <c r="C774" s="53"/>
      <c r="D774" s="53"/>
      <c r="E774" s="53"/>
      <c r="F774" s="53"/>
      <c r="G774" s="53"/>
      <c r="H774" s="53"/>
      <c r="I774" s="53"/>
      <c r="J774" s="53"/>
      <c r="K774" s="53"/>
      <c r="L774" s="53"/>
      <c r="M774" s="53"/>
      <c r="N774" s="53"/>
    </row>
    <row r="775" spans="1:14">
      <c r="A775" s="53"/>
      <c r="B775" s="53"/>
      <c r="C775" s="53"/>
      <c r="D775" s="53"/>
      <c r="E775" s="53"/>
      <c r="F775" s="53"/>
      <c r="G775" s="53"/>
      <c r="H775" s="53"/>
      <c r="I775" s="53"/>
      <c r="J775" s="53"/>
      <c r="K775" s="53"/>
      <c r="L775" s="53"/>
      <c r="M775" s="53"/>
      <c r="N775" s="53"/>
    </row>
    <row r="776" spans="1:14">
      <c r="A776" s="53"/>
      <c r="B776" s="53"/>
      <c r="C776" s="53"/>
      <c r="D776" s="53"/>
      <c r="E776" s="53"/>
      <c r="F776" s="53"/>
      <c r="G776" s="53"/>
      <c r="H776" s="53"/>
      <c r="I776" s="53"/>
      <c r="J776" s="53"/>
      <c r="K776" s="53"/>
      <c r="L776" s="53"/>
      <c r="M776" s="53"/>
      <c r="N776" s="53"/>
    </row>
    <row r="777" spans="1:14">
      <c r="A777" s="53"/>
      <c r="B777" s="53"/>
      <c r="C777" s="53"/>
      <c r="D777" s="53"/>
      <c r="E777" s="53"/>
      <c r="F777" s="53"/>
      <c r="G777" s="53"/>
      <c r="H777" s="53"/>
      <c r="I777" s="53"/>
      <c r="J777" s="53"/>
      <c r="K777" s="53"/>
      <c r="L777" s="53"/>
      <c r="M777" s="53"/>
      <c r="N777" s="53"/>
    </row>
    <row r="778" spans="1:14">
      <c r="A778" s="53"/>
      <c r="B778" s="53"/>
      <c r="C778" s="53"/>
      <c r="D778" s="53"/>
      <c r="E778" s="53"/>
      <c r="F778" s="53"/>
      <c r="G778" s="53"/>
      <c r="H778" s="53"/>
      <c r="I778" s="53"/>
      <c r="J778" s="53"/>
      <c r="K778" s="53"/>
      <c r="L778" s="53"/>
      <c r="M778" s="53"/>
      <c r="N778" s="53"/>
    </row>
    <row r="779" spans="1:14">
      <c r="A779" s="53"/>
      <c r="B779" s="53"/>
      <c r="C779" s="53"/>
      <c r="D779" s="53"/>
      <c r="E779" s="53"/>
      <c r="F779" s="53"/>
      <c r="G779" s="53"/>
      <c r="H779" s="53"/>
      <c r="I779" s="53"/>
      <c r="J779" s="53"/>
      <c r="K779" s="53"/>
      <c r="L779" s="53"/>
      <c r="M779" s="53"/>
      <c r="N779" s="53"/>
    </row>
    <row r="780" spans="1:14">
      <c r="A780" s="53"/>
      <c r="B780" s="53"/>
      <c r="C780" s="53"/>
      <c r="D780" s="53"/>
      <c r="E780" s="53"/>
      <c r="F780" s="53"/>
      <c r="G780" s="53"/>
      <c r="H780" s="53"/>
      <c r="I780" s="53"/>
      <c r="J780" s="53"/>
      <c r="K780" s="53"/>
      <c r="L780" s="53"/>
      <c r="M780" s="53"/>
      <c r="N780" s="53"/>
    </row>
    <row r="781" spans="1:14">
      <c r="A781" s="53"/>
      <c r="B781" s="53"/>
      <c r="C781" s="53"/>
      <c r="D781" s="53"/>
      <c r="E781" s="53"/>
      <c r="F781" s="53"/>
      <c r="G781" s="53"/>
      <c r="H781" s="53"/>
      <c r="I781" s="53"/>
      <c r="J781" s="53"/>
      <c r="K781" s="53"/>
      <c r="L781" s="53"/>
      <c r="M781" s="53"/>
      <c r="N781" s="53"/>
    </row>
    <row r="782" spans="1:14">
      <c r="A782" s="53"/>
      <c r="B782" s="53"/>
      <c r="C782" s="53"/>
      <c r="D782" s="53"/>
      <c r="E782" s="53"/>
      <c r="F782" s="53"/>
      <c r="G782" s="53"/>
      <c r="H782" s="53"/>
      <c r="I782" s="53"/>
      <c r="J782" s="53"/>
      <c r="K782" s="53"/>
      <c r="L782" s="53"/>
      <c r="M782" s="53"/>
      <c r="N782" s="53"/>
    </row>
    <row r="783" spans="1:14">
      <c r="A783" s="53"/>
      <c r="B783" s="53"/>
      <c r="C783" s="53"/>
      <c r="D783" s="53"/>
      <c r="E783" s="53"/>
      <c r="F783" s="53"/>
      <c r="G783" s="53"/>
      <c r="H783" s="53"/>
      <c r="I783" s="53"/>
      <c r="J783" s="53"/>
      <c r="K783" s="53"/>
      <c r="L783" s="53"/>
      <c r="M783" s="53"/>
      <c r="N783" s="53"/>
    </row>
    <row r="784" spans="1:14">
      <c r="A784" s="53"/>
      <c r="B784" s="53"/>
      <c r="C784" s="53"/>
      <c r="D784" s="53"/>
      <c r="E784" s="53"/>
      <c r="F784" s="53"/>
      <c r="G784" s="53"/>
      <c r="H784" s="53"/>
      <c r="I784" s="53"/>
      <c r="J784" s="53"/>
      <c r="K784" s="53"/>
      <c r="L784" s="53"/>
      <c r="M784" s="53"/>
      <c r="N784" s="53"/>
    </row>
    <row r="785" spans="1:14">
      <c r="A785" s="53"/>
      <c r="B785" s="53"/>
      <c r="C785" s="53"/>
      <c r="D785" s="53"/>
      <c r="E785" s="53"/>
      <c r="F785" s="53"/>
      <c r="G785" s="53"/>
      <c r="H785" s="53"/>
      <c r="I785" s="53"/>
      <c r="J785" s="53"/>
      <c r="K785" s="53"/>
      <c r="L785" s="53"/>
      <c r="M785" s="53"/>
      <c r="N785" s="53"/>
    </row>
    <row r="786" spans="1:14">
      <c r="A786" s="53"/>
      <c r="B786" s="53"/>
      <c r="C786" s="53"/>
      <c r="D786" s="53"/>
      <c r="E786" s="53"/>
      <c r="F786" s="53"/>
      <c r="G786" s="53"/>
      <c r="H786" s="53"/>
      <c r="I786" s="53"/>
      <c r="J786" s="53"/>
      <c r="K786" s="53"/>
      <c r="L786" s="53"/>
      <c r="M786" s="53"/>
      <c r="N786" s="53"/>
    </row>
    <row r="787" spans="1:14">
      <c r="A787" s="53"/>
      <c r="B787" s="53"/>
      <c r="C787" s="53"/>
      <c r="D787" s="53"/>
      <c r="E787" s="53"/>
      <c r="F787" s="53"/>
      <c r="G787" s="53"/>
      <c r="H787" s="53"/>
      <c r="I787" s="53"/>
      <c r="J787" s="53"/>
      <c r="K787" s="53"/>
      <c r="L787" s="53"/>
      <c r="M787" s="53"/>
      <c r="N787" s="53"/>
    </row>
    <row r="788" spans="1:14">
      <c r="A788" s="53"/>
      <c r="B788" s="53"/>
      <c r="C788" s="53"/>
      <c r="D788" s="53"/>
      <c r="E788" s="53"/>
      <c r="F788" s="53"/>
      <c r="G788" s="53"/>
      <c r="H788" s="53"/>
      <c r="I788" s="53"/>
      <c r="J788" s="53"/>
      <c r="K788" s="53"/>
      <c r="L788" s="53"/>
      <c r="M788" s="53"/>
      <c r="N788" s="53"/>
    </row>
    <row r="789" spans="1:14">
      <c r="A789" s="53"/>
      <c r="B789" s="53"/>
      <c r="C789" s="53"/>
      <c r="D789" s="53"/>
      <c r="E789" s="53"/>
      <c r="F789" s="53"/>
      <c r="G789" s="53"/>
      <c r="H789" s="53"/>
      <c r="I789" s="53"/>
      <c r="J789" s="53"/>
      <c r="K789" s="53"/>
      <c r="L789" s="53"/>
      <c r="M789" s="53"/>
      <c r="N789" s="53"/>
    </row>
    <row r="790" spans="1:14">
      <c r="A790" s="53"/>
      <c r="B790" s="53"/>
      <c r="C790" s="53"/>
      <c r="D790" s="53"/>
      <c r="E790" s="53"/>
      <c r="F790" s="53"/>
      <c r="G790" s="53"/>
      <c r="H790" s="53"/>
      <c r="I790" s="53"/>
      <c r="J790" s="53"/>
      <c r="K790" s="53"/>
      <c r="L790" s="53"/>
      <c r="M790" s="53"/>
      <c r="N790" s="53"/>
    </row>
    <row r="791" spans="1:14">
      <c r="A791" s="53"/>
      <c r="B791" s="53"/>
      <c r="C791" s="53"/>
      <c r="D791" s="53"/>
      <c r="E791" s="53"/>
      <c r="F791" s="53"/>
      <c r="G791" s="53"/>
      <c r="H791" s="53"/>
      <c r="I791" s="53"/>
      <c r="J791" s="53"/>
      <c r="K791" s="53"/>
      <c r="L791" s="53"/>
      <c r="M791" s="53"/>
      <c r="N791" s="53"/>
    </row>
    <row r="792" spans="1:14">
      <c r="A792" s="53"/>
      <c r="B792" s="53"/>
      <c r="C792" s="53"/>
      <c r="D792" s="53"/>
      <c r="E792" s="53"/>
      <c r="F792" s="53"/>
      <c r="G792" s="53"/>
      <c r="H792" s="53"/>
      <c r="I792" s="53"/>
      <c r="J792" s="53"/>
      <c r="K792" s="53"/>
      <c r="L792" s="53"/>
      <c r="M792" s="53"/>
      <c r="N792" s="53"/>
    </row>
    <row r="793" spans="1:14">
      <c r="A793" s="53"/>
      <c r="B793" s="53"/>
      <c r="C793" s="53"/>
      <c r="D793" s="53"/>
      <c r="E793" s="53"/>
      <c r="F793" s="53"/>
      <c r="G793" s="53"/>
      <c r="H793" s="53"/>
      <c r="I793" s="53"/>
      <c r="J793" s="53"/>
      <c r="K793" s="53"/>
      <c r="L793" s="53"/>
      <c r="M793" s="53"/>
      <c r="N793" s="53"/>
    </row>
    <row r="794" spans="1:14">
      <c r="A794" s="53"/>
      <c r="B794" s="53"/>
      <c r="C794" s="53"/>
      <c r="D794" s="53"/>
      <c r="E794" s="53"/>
      <c r="F794" s="53"/>
      <c r="G794" s="53"/>
      <c r="H794" s="53"/>
      <c r="I794" s="53"/>
      <c r="J794" s="53"/>
      <c r="K794" s="53"/>
      <c r="L794" s="53"/>
      <c r="M794" s="53"/>
      <c r="N794" s="53"/>
    </row>
    <row r="795" spans="1:14">
      <c r="A795" s="53"/>
      <c r="B795" s="53"/>
      <c r="C795" s="53"/>
      <c r="D795" s="53"/>
      <c r="E795" s="53"/>
      <c r="F795" s="53"/>
      <c r="G795" s="53"/>
      <c r="H795" s="53"/>
      <c r="I795" s="53"/>
      <c r="J795" s="53"/>
      <c r="K795" s="53"/>
      <c r="L795" s="53"/>
      <c r="M795" s="53"/>
      <c r="N795" s="53"/>
    </row>
    <row r="796" spans="1:14">
      <c r="A796" s="53"/>
      <c r="B796" s="53"/>
      <c r="C796" s="53"/>
      <c r="D796" s="53"/>
      <c r="E796" s="53"/>
      <c r="F796" s="53"/>
      <c r="G796" s="53"/>
      <c r="H796" s="53"/>
      <c r="I796" s="53"/>
      <c r="J796" s="53"/>
      <c r="K796" s="53"/>
      <c r="L796" s="53"/>
      <c r="M796" s="53"/>
      <c r="N796" s="53"/>
    </row>
    <row r="797" spans="1:14">
      <c r="A797" s="53"/>
      <c r="B797" s="53"/>
      <c r="C797" s="53"/>
      <c r="D797" s="53"/>
      <c r="E797" s="53"/>
      <c r="F797" s="53"/>
      <c r="G797" s="53"/>
      <c r="H797" s="53"/>
      <c r="I797" s="53"/>
      <c r="J797" s="53"/>
      <c r="K797" s="53"/>
      <c r="L797" s="53"/>
      <c r="M797" s="53"/>
      <c r="N797" s="53"/>
    </row>
    <row r="798" spans="1:14">
      <c r="A798" s="53"/>
      <c r="B798" s="53"/>
      <c r="C798" s="53"/>
      <c r="D798" s="53"/>
      <c r="E798" s="53"/>
      <c r="F798" s="53"/>
      <c r="G798" s="53"/>
      <c r="H798" s="53"/>
      <c r="I798" s="53"/>
      <c r="J798" s="53"/>
      <c r="K798" s="53"/>
      <c r="L798" s="53"/>
      <c r="M798" s="53"/>
      <c r="N798" s="53"/>
    </row>
    <row r="799" spans="1:14">
      <c r="A799" s="53"/>
      <c r="B799" s="53"/>
      <c r="C799" s="53"/>
      <c r="D799" s="53"/>
      <c r="E799" s="53"/>
      <c r="F799" s="53"/>
      <c r="G799" s="53"/>
      <c r="H799" s="53"/>
      <c r="I799" s="53"/>
      <c r="J799" s="53"/>
      <c r="K799" s="53"/>
      <c r="L799" s="53"/>
      <c r="M799" s="53"/>
      <c r="N799" s="53"/>
    </row>
    <row r="800" spans="1:14">
      <c r="A800" s="53"/>
      <c r="B800" s="53"/>
      <c r="C800" s="53"/>
      <c r="D800" s="53"/>
      <c r="E800" s="53"/>
      <c r="F800" s="53"/>
      <c r="G800" s="53"/>
      <c r="H800" s="53"/>
      <c r="I800" s="53"/>
      <c r="J800" s="53"/>
      <c r="K800" s="53"/>
      <c r="L800" s="53"/>
      <c r="M800" s="53"/>
      <c r="N800" s="53"/>
    </row>
    <row r="801" spans="1:14">
      <c r="A801" s="53"/>
      <c r="B801" s="53"/>
      <c r="C801" s="53"/>
      <c r="D801" s="53"/>
      <c r="E801" s="53"/>
      <c r="F801" s="53"/>
      <c r="G801" s="53"/>
      <c r="H801" s="53"/>
      <c r="I801" s="53"/>
      <c r="J801" s="53"/>
      <c r="K801" s="53"/>
      <c r="L801" s="53"/>
      <c r="M801" s="53"/>
      <c r="N801" s="53"/>
    </row>
    <row r="802" spans="1:14">
      <c r="A802" s="53"/>
      <c r="B802" s="53"/>
      <c r="C802" s="53"/>
      <c r="D802" s="53"/>
      <c r="E802" s="53"/>
      <c r="F802" s="53"/>
      <c r="G802" s="53"/>
      <c r="H802" s="53"/>
      <c r="I802" s="53"/>
      <c r="J802" s="53"/>
      <c r="K802" s="53"/>
      <c r="L802" s="53"/>
      <c r="M802" s="53"/>
      <c r="N802" s="53"/>
    </row>
    <row r="803" spans="1:14">
      <c r="A803" s="53"/>
      <c r="B803" s="53"/>
      <c r="C803" s="53"/>
      <c r="D803" s="53"/>
      <c r="E803" s="53"/>
      <c r="F803" s="53"/>
      <c r="G803" s="53"/>
      <c r="H803" s="53"/>
      <c r="I803" s="53"/>
      <c r="J803" s="53"/>
      <c r="K803" s="53"/>
      <c r="L803" s="53"/>
      <c r="M803" s="53"/>
      <c r="N803" s="53"/>
    </row>
    <row r="804" spans="1:14">
      <c r="A804" s="53"/>
      <c r="B804" s="53"/>
      <c r="C804" s="53"/>
      <c r="D804" s="53"/>
      <c r="E804" s="53"/>
      <c r="F804" s="53"/>
      <c r="G804" s="53"/>
      <c r="H804" s="53"/>
      <c r="I804" s="53"/>
      <c r="J804" s="53"/>
      <c r="K804" s="53"/>
      <c r="L804" s="53"/>
      <c r="M804" s="53"/>
      <c r="N804" s="53"/>
    </row>
    <row r="805" spans="1:14">
      <c r="A805" s="53"/>
      <c r="B805" s="53"/>
      <c r="C805" s="53"/>
      <c r="D805" s="53"/>
      <c r="E805" s="53"/>
      <c r="F805" s="53"/>
      <c r="G805" s="53"/>
      <c r="H805" s="53"/>
      <c r="I805" s="53"/>
      <c r="J805" s="53"/>
      <c r="K805" s="53"/>
      <c r="L805" s="53"/>
      <c r="M805" s="53"/>
      <c r="N805" s="53"/>
    </row>
    <row r="806" spans="1:14">
      <c r="A806" s="53"/>
      <c r="B806" s="53"/>
      <c r="C806" s="53"/>
      <c r="D806" s="53"/>
      <c r="E806" s="53"/>
      <c r="F806" s="53"/>
      <c r="G806" s="53"/>
      <c r="H806" s="53"/>
      <c r="I806" s="53"/>
      <c r="J806" s="53"/>
      <c r="K806" s="53"/>
      <c r="L806" s="53"/>
      <c r="M806" s="53"/>
      <c r="N806" s="53"/>
    </row>
    <row r="807" spans="1:14">
      <c r="A807" s="53"/>
      <c r="B807" s="53"/>
      <c r="C807" s="53"/>
      <c r="D807" s="53"/>
      <c r="E807" s="53"/>
      <c r="F807" s="53"/>
      <c r="G807" s="53"/>
      <c r="H807" s="53"/>
      <c r="I807" s="53"/>
      <c r="J807" s="53"/>
      <c r="K807" s="53"/>
      <c r="L807" s="53"/>
      <c r="M807" s="53"/>
      <c r="N807" s="53"/>
    </row>
    <row r="808" spans="1:14">
      <c r="A808" s="53"/>
      <c r="B808" s="53"/>
      <c r="C808" s="53"/>
      <c r="D808" s="53"/>
      <c r="E808" s="53"/>
      <c r="F808" s="53"/>
      <c r="G808" s="53"/>
      <c r="H808" s="53"/>
      <c r="I808" s="53"/>
      <c r="J808" s="53"/>
      <c r="K808" s="53"/>
      <c r="L808" s="53"/>
      <c r="M808" s="53"/>
      <c r="N808" s="53"/>
    </row>
    <row r="809" spans="1:14">
      <c r="A809" s="53"/>
      <c r="B809" s="53"/>
      <c r="C809" s="53"/>
      <c r="D809" s="53"/>
      <c r="E809" s="53"/>
      <c r="F809" s="53"/>
      <c r="G809" s="53"/>
      <c r="H809" s="53"/>
      <c r="I809" s="53"/>
      <c r="J809" s="53"/>
      <c r="K809" s="53"/>
      <c r="L809" s="53"/>
      <c r="M809" s="53"/>
      <c r="N809" s="53"/>
    </row>
    <row r="810" spans="1:14">
      <c r="A810" s="53"/>
      <c r="B810" s="53"/>
      <c r="C810" s="53"/>
      <c r="D810" s="53"/>
      <c r="E810" s="53"/>
      <c r="F810" s="53"/>
      <c r="G810" s="53"/>
      <c r="H810" s="53"/>
      <c r="I810" s="53"/>
      <c r="J810" s="53"/>
      <c r="K810" s="53"/>
      <c r="L810" s="53"/>
      <c r="M810" s="53"/>
      <c r="N810" s="53"/>
    </row>
    <row r="811" spans="1:14">
      <c r="A811" s="53"/>
      <c r="B811" s="53"/>
      <c r="C811" s="53"/>
      <c r="D811" s="53"/>
      <c r="E811" s="53"/>
      <c r="F811" s="53"/>
      <c r="G811" s="53"/>
      <c r="H811" s="53"/>
      <c r="I811" s="53"/>
      <c r="J811" s="53"/>
      <c r="K811" s="53"/>
      <c r="L811" s="53"/>
      <c r="M811" s="53"/>
      <c r="N811" s="53"/>
    </row>
    <row r="812" spans="1:14">
      <c r="A812" s="53"/>
      <c r="B812" s="53"/>
      <c r="C812" s="53"/>
      <c r="D812" s="53"/>
      <c r="E812" s="53"/>
      <c r="F812" s="53"/>
      <c r="G812" s="53"/>
      <c r="H812" s="53"/>
      <c r="I812" s="53"/>
      <c r="J812" s="53"/>
      <c r="K812" s="53"/>
      <c r="L812" s="53"/>
      <c r="M812" s="53"/>
      <c r="N812" s="53"/>
    </row>
    <row r="813" spans="1:14">
      <c r="A813" s="53"/>
      <c r="B813" s="53"/>
      <c r="C813" s="53"/>
      <c r="D813" s="53"/>
      <c r="E813" s="53"/>
      <c r="F813" s="53"/>
      <c r="G813" s="53"/>
      <c r="H813" s="53"/>
      <c r="I813" s="53"/>
      <c r="J813" s="53"/>
      <c r="K813" s="53"/>
      <c r="L813" s="53"/>
      <c r="M813" s="53"/>
      <c r="N813" s="53"/>
    </row>
    <row r="814" spans="1:14">
      <c r="A814" s="53"/>
      <c r="B814" s="53"/>
      <c r="C814" s="53"/>
      <c r="D814" s="53"/>
      <c r="E814" s="53"/>
      <c r="F814" s="53"/>
      <c r="G814" s="53"/>
      <c r="H814" s="53"/>
      <c r="I814" s="53"/>
      <c r="J814" s="53"/>
      <c r="K814" s="53"/>
      <c r="L814" s="53"/>
      <c r="M814" s="53"/>
      <c r="N814" s="53"/>
    </row>
    <row r="815" spans="1:14">
      <c r="A815" s="53"/>
      <c r="B815" s="53"/>
      <c r="C815" s="53"/>
      <c r="D815" s="53"/>
      <c r="E815" s="53"/>
      <c r="F815" s="53"/>
      <c r="G815" s="53"/>
      <c r="H815" s="53"/>
      <c r="I815" s="53"/>
      <c r="J815" s="53"/>
      <c r="K815" s="53"/>
      <c r="L815" s="53"/>
      <c r="M815" s="53"/>
      <c r="N815" s="53"/>
    </row>
    <row r="816" spans="1:14">
      <c r="A816" s="53"/>
      <c r="B816" s="53"/>
      <c r="C816" s="53"/>
      <c r="D816" s="53"/>
      <c r="E816" s="53"/>
      <c r="F816" s="53"/>
      <c r="G816" s="53"/>
      <c r="H816" s="53"/>
      <c r="I816" s="53"/>
      <c r="J816" s="53"/>
      <c r="K816" s="53"/>
      <c r="L816" s="53"/>
      <c r="M816" s="53"/>
      <c r="N816" s="53"/>
    </row>
    <row r="817" spans="1:14">
      <c r="A817" s="53"/>
      <c r="B817" s="53"/>
      <c r="C817" s="53"/>
      <c r="D817" s="53"/>
      <c r="E817" s="53"/>
      <c r="F817" s="53"/>
      <c r="G817" s="53"/>
      <c r="H817" s="53"/>
      <c r="I817" s="53"/>
      <c r="J817" s="53"/>
      <c r="K817" s="53"/>
      <c r="L817" s="53"/>
      <c r="M817" s="53"/>
      <c r="N817" s="53"/>
    </row>
    <row r="818" spans="1:14">
      <c r="A818" s="53"/>
      <c r="B818" s="53"/>
      <c r="C818" s="53"/>
      <c r="D818" s="53"/>
      <c r="E818" s="53"/>
      <c r="F818" s="53"/>
      <c r="G818" s="53"/>
      <c r="H818" s="53"/>
      <c r="I818" s="53"/>
      <c r="J818" s="53"/>
      <c r="K818" s="53"/>
      <c r="L818" s="53"/>
      <c r="M818" s="53"/>
      <c r="N818" s="53"/>
    </row>
    <row r="819" spans="1:14">
      <c r="A819" s="53"/>
      <c r="B819" s="53"/>
      <c r="C819" s="53"/>
      <c r="D819" s="53"/>
      <c r="E819" s="53"/>
      <c r="F819" s="53"/>
      <c r="G819" s="53"/>
      <c r="H819" s="53"/>
      <c r="I819" s="53"/>
      <c r="J819" s="53"/>
      <c r="K819" s="53"/>
      <c r="L819" s="53"/>
      <c r="M819" s="53"/>
      <c r="N819" s="53"/>
    </row>
    <row r="820" spans="1:14">
      <c r="A820" s="53"/>
      <c r="B820" s="53"/>
      <c r="C820" s="53"/>
      <c r="D820" s="53"/>
      <c r="E820" s="53"/>
      <c r="F820" s="53"/>
      <c r="G820" s="53"/>
      <c r="H820" s="53"/>
      <c r="I820" s="53"/>
      <c r="J820" s="53"/>
      <c r="K820" s="53"/>
      <c r="L820" s="53"/>
      <c r="M820" s="53"/>
      <c r="N820" s="53"/>
    </row>
    <row r="821" spans="1:14">
      <c r="A821" s="53"/>
      <c r="B821" s="53"/>
      <c r="C821" s="53"/>
      <c r="D821" s="53"/>
      <c r="E821" s="53"/>
      <c r="F821" s="53"/>
      <c r="G821" s="53"/>
      <c r="H821" s="53"/>
      <c r="I821" s="53"/>
      <c r="J821" s="53"/>
      <c r="K821" s="53"/>
      <c r="L821" s="53"/>
      <c r="M821" s="53"/>
      <c r="N821" s="53"/>
    </row>
    <row r="822" spans="1:14">
      <c r="A822" s="53"/>
      <c r="B822" s="53"/>
      <c r="C822" s="53"/>
      <c r="D822" s="53"/>
      <c r="E822" s="53"/>
      <c r="F822" s="53"/>
      <c r="G822" s="53"/>
      <c r="H822" s="53"/>
      <c r="I822" s="53"/>
      <c r="J822" s="53"/>
      <c r="K822" s="53"/>
      <c r="L822" s="53"/>
      <c r="M822" s="53"/>
      <c r="N822" s="53"/>
    </row>
    <row r="823" spans="1:14">
      <c r="A823" s="53"/>
      <c r="B823" s="53"/>
      <c r="C823" s="53"/>
      <c r="D823" s="53"/>
      <c r="E823" s="53"/>
      <c r="F823" s="53"/>
      <c r="G823" s="53"/>
      <c r="H823" s="53"/>
      <c r="I823" s="53"/>
      <c r="J823" s="53"/>
      <c r="K823" s="53"/>
      <c r="L823" s="53"/>
      <c r="M823" s="53"/>
      <c r="N823" s="53"/>
    </row>
    <row r="824" spans="1:14">
      <c r="A824" s="53"/>
      <c r="B824" s="53"/>
      <c r="C824" s="53"/>
      <c r="D824" s="53"/>
      <c r="E824" s="53"/>
      <c r="F824" s="53"/>
      <c r="G824" s="53"/>
      <c r="H824" s="53"/>
      <c r="I824" s="53"/>
      <c r="J824" s="53"/>
      <c r="K824" s="53"/>
      <c r="L824" s="53"/>
      <c r="M824" s="53"/>
      <c r="N824" s="53"/>
    </row>
    <row r="825" spans="1:14">
      <c r="A825" s="53"/>
      <c r="B825" s="53"/>
      <c r="C825" s="53"/>
      <c r="D825" s="53"/>
      <c r="E825" s="53"/>
      <c r="F825" s="53"/>
      <c r="G825" s="53"/>
      <c r="H825" s="53"/>
      <c r="I825" s="53"/>
      <c r="J825" s="53"/>
      <c r="K825" s="53"/>
      <c r="L825" s="53"/>
      <c r="M825" s="53"/>
      <c r="N825" s="53"/>
    </row>
    <row r="826" spans="1:14">
      <c r="A826" s="53"/>
      <c r="B826" s="53"/>
      <c r="C826" s="53"/>
      <c r="D826" s="53"/>
      <c r="E826" s="53"/>
      <c r="F826" s="53"/>
      <c r="G826" s="53"/>
      <c r="H826" s="53"/>
      <c r="I826" s="53"/>
      <c r="J826" s="53"/>
      <c r="K826" s="53"/>
      <c r="L826" s="53"/>
      <c r="M826" s="53"/>
      <c r="N826" s="53"/>
    </row>
    <row r="827" spans="1:14">
      <c r="A827" s="53"/>
      <c r="B827" s="53"/>
      <c r="C827" s="53"/>
      <c r="D827" s="53"/>
      <c r="E827" s="53"/>
      <c r="F827" s="53"/>
      <c r="G827" s="53"/>
      <c r="H827" s="53"/>
      <c r="I827" s="53"/>
      <c r="J827" s="53"/>
      <c r="K827" s="53"/>
      <c r="L827" s="53"/>
      <c r="M827" s="53"/>
      <c r="N827" s="53"/>
    </row>
    <row r="828" spans="1:14">
      <c r="A828" s="53"/>
      <c r="B828" s="53"/>
      <c r="C828" s="53"/>
      <c r="D828" s="53"/>
      <c r="E828" s="53"/>
      <c r="F828" s="53"/>
      <c r="G828" s="53"/>
      <c r="H828" s="53"/>
      <c r="I828" s="53"/>
      <c r="J828" s="53"/>
      <c r="K828" s="53"/>
      <c r="L828" s="53"/>
      <c r="M828" s="53"/>
      <c r="N828" s="53"/>
    </row>
    <row r="829" spans="1:14">
      <c r="A829" s="53"/>
      <c r="B829" s="53"/>
      <c r="C829" s="53"/>
      <c r="D829" s="53"/>
      <c r="E829" s="53"/>
      <c r="F829" s="53"/>
      <c r="G829" s="53"/>
      <c r="H829" s="53"/>
      <c r="I829" s="53"/>
      <c r="J829" s="53"/>
      <c r="K829" s="53"/>
      <c r="L829" s="53"/>
      <c r="M829" s="53"/>
      <c r="N829" s="53"/>
    </row>
    <row r="830" spans="1:14">
      <c r="A830" s="53"/>
      <c r="B830" s="53"/>
      <c r="C830" s="53"/>
      <c r="D830" s="53"/>
      <c r="E830" s="53"/>
      <c r="F830" s="53"/>
      <c r="G830" s="53"/>
      <c r="H830" s="53"/>
      <c r="I830" s="53"/>
      <c r="J830" s="53"/>
      <c r="K830" s="53"/>
      <c r="L830" s="53"/>
      <c r="M830" s="53"/>
      <c r="N830" s="53"/>
    </row>
    <row r="831" spans="1:14">
      <c r="A831" s="53"/>
      <c r="B831" s="53"/>
      <c r="C831" s="53"/>
      <c r="D831" s="53"/>
      <c r="E831" s="53"/>
      <c r="F831" s="53"/>
      <c r="G831" s="53"/>
      <c r="H831" s="53"/>
      <c r="I831" s="53"/>
      <c r="J831" s="53"/>
      <c r="K831" s="53"/>
      <c r="L831" s="53"/>
      <c r="M831" s="53"/>
      <c r="N831" s="53"/>
    </row>
    <row r="832" spans="1:14">
      <c r="A832" s="53"/>
      <c r="B832" s="53"/>
      <c r="C832" s="53"/>
      <c r="D832" s="53"/>
      <c r="E832" s="53"/>
      <c r="F832" s="53"/>
      <c r="G832" s="53"/>
      <c r="H832" s="53"/>
      <c r="I832" s="53"/>
      <c r="J832" s="53"/>
      <c r="K832" s="53"/>
      <c r="L832" s="53"/>
      <c r="M832" s="53"/>
      <c r="N832" s="53"/>
    </row>
    <row r="833" spans="1:14">
      <c r="A833" s="53"/>
      <c r="B833" s="53"/>
      <c r="C833" s="53"/>
      <c r="D833" s="53"/>
      <c r="E833" s="53"/>
      <c r="F833" s="53"/>
      <c r="G833" s="53"/>
      <c r="H833" s="53"/>
      <c r="I833" s="53"/>
      <c r="J833" s="53"/>
      <c r="K833" s="53"/>
      <c r="L833" s="53"/>
      <c r="M833" s="53"/>
      <c r="N833" s="53"/>
    </row>
    <row r="834" spans="1:14">
      <c r="A834" s="53"/>
      <c r="B834" s="53"/>
      <c r="C834" s="53"/>
      <c r="D834" s="53"/>
      <c r="E834" s="53"/>
      <c r="F834" s="53"/>
      <c r="G834" s="53"/>
      <c r="H834" s="53"/>
      <c r="I834" s="53"/>
      <c r="J834" s="53"/>
      <c r="K834" s="53"/>
      <c r="L834" s="53"/>
      <c r="M834" s="53"/>
      <c r="N834" s="53"/>
    </row>
    <row r="835" spans="1:14">
      <c r="A835" s="53"/>
      <c r="B835" s="53"/>
      <c r="C835" s="53"/>
      <c r="D835" s="53"/>
      <c r="E835" s="53"/>
      <c r="F835" s="53"/>
      <c r="G835" s="53"/>
      <c r="H835" s="53"/>
      <c r="I835" s="53"/>
      <c r="J835" s="53"/>
      <c r="K835" s="53"/>
      <c r="L835" s="53"/>
      <c r="M835" s="53"/>
      <c r="N835" s="53"/>
    </row>
    <row r="836" spans="1:14">
      <c r="A836" s="53"/>
      <c r="B836" s="53"/>
      <c r="C836" s="53"/>
      <c r="D836" s="53"/>
      <c r="E836" s="53"/>
      <c r="F836" s="53"/>
      <c r="G836" s="53"/>
      <c r="H836" s="53"/>
      <c r="I836" s="53"/>
      <c r="J836" s="53"/>
      <c r="K836" s="53"/>
      <c r="L836" s="53"/>
      <c r="M836" s="53"/>
      <c r="N836" s="53"/>
    </row>
    <row r="837" spans="1:14">
      <c r="A837" s="53"/>
      <c r="B837" s="53"/>
      <c r="C837" s="53"/>
      <c r="D837" s="53"/>
      <c r="E837" s="53"/>
      <c r="F837" s="53"/>
      <c r="G837" s="53"/>
      <c r="H837" s="53"/>
      <c r="I837" s="53"/>
      <c r="J837" s="53"/>
      <c r="K837" s="53"/>
      <c r="L837" s="53"/>
      <c r="M837" s="53"/>
      <c r="N837" s="53"/>
    </row>
    <row r="838" spans="1:14">
      <c r="A838" s="53"/>
      <c r="B838" s="53"/>
      <c r="C838" s="53"/>
      <c r="D838" s="53"/>
      <c r="E838" s="53"/>
      <c r="F838" s="53"/>
      <c r="G838" s="53"/>
      <c r="H838" s="53"/>
      <c r="I838" s="53"/>
      <c r="J838" s="53"/>
      <c r="K838" s="53"/>
      <c r="L838" s="53"/>
      <c r="M838" s="53"/>
      <c r="N838" s="53"/>
    </row>
    <row r="839" spans="1:14">
      <c r="A839" s="53"/>
      <c r="B839" s="53"/>
      <c r="C839" s="53"/>
      <c r="D839" s="53"/>
      <c r="E839" s="53"/>
      <c r="F839" s="53"/>
      <c r="G839" s="53"/>
      <c r="H839" s="53"/>
      <c r="I839" s="53"/>
      <c r="J839" s="53"/>
      <c r="K839" s="53"/>
      <c r="L839" s="53"/>
      <c r="M839" s="53"/>
      <c r="N839" s="53"/>
    </row>
    <row r="840" spans="1:14">
      <c r="A840" s="53"/>
      <c r="B840" s="53"/>
      <c r="C840" s="53"/>
      <c r="D840" s="53"/>
      <c r="E840" s="53"/>
      <c r="F840" s="53"/>
      <c r="G840" s="53"/>
      <c r="H840" s="53"/>
      <c r="I840" s="53"/>
      <c r="J840" s="53"/>
      <c r="K840" s="53"/>
      <c r="L840" s="53"/>
      <c r="M840" s="53"/>
      <c r="N840" s="53"/>
    </row>
    <row r="841" spans="1:14">
      <c r="A841" s="53"/>
      <c r="B841" s="53"/>
      <c r="C841" s="53"/>
      <c r="D841" s="53"/>
      <c r="E841" s="53"/>
      <c r="F841" s="53"/>
      <c r="G841" s="53"/>
      <c r="H841" s="53"/>
      <c r="I841" s="53"/>
      <c r="J841" s="53"/>
      <c r="K841" s="53"/>
      <c r="L841" s="53"/>
      <c r="M841" s="53"/>
      <c r="N841" s="53"/>
    </row>
    <row r="842" spans="1:14">
      <c r="A842" s="53"/>
      <c r="B842" s="53"/>
      <c r="C842" s="53"/>
      <c r="D842" s="53"/>
      <c r="E842" s="53"/>
      <c r="F842" s="53"/>
      <c r="G842" s="53"/>
      <c r="H842" s="53"/>
      <c r="I842" s="53"/>
      <c r="J842" s="53"/>
      <c r="K842" s="53"/>
      <c r="L842" s="53"/>
      <c r="M842" s="53"/>
      <c r="N842" s="53"/>
    </row>
    <row r="843" spans="1:14">
      <c r="A843" s="53"/>
      <c r="B843" s="53"/>
      <c r="C843" s="53"/>
      <c r="D843" s="53"/>
      <c r="E843" s="53"/>
      <c r="F843" s="53"/>
      <c r="G843" s="53"/>
      <c r="H843" s="53"/>
      <c r="I843" s="53"/>
      <c r="J843" s="53"/>
      <c r="K843" s="53"/>
      <c r="L843" s="53"/>
      <c r="M843" s="53"/>
      <c r="N843" s="53"/>
    </row>
    <row r="844" spans="1:14">
      <c r="A844" s="53"/>
      <c r="B844" s="53"/>
      <c r="C844" s="53"/>
      <c r="D844" s="53"/>
      <c r="E844" s="53"/>
      <c r="F844" s="53"/>
      <c r="G844" s="53"/>
      <c r="H844" s="53"/>
      <c r="I844" s="53"/>
      <c r="J844" s="53"/>
      <c r="K844" s="53"/>
      <c r="L844" s="53"/>
      <c r="M844" s="53"/>
      <c r="N844" s="53"/>
    </row>
    <row r="845" spans="1:14">
      <c r="A845" s="53"/>
      <c r="B845" s="53"/>
      <c r="C845" s="53"/>
      <c r="D845" s="53"/>
      <c r="E845" s="53"/>
      <c r="F845" s="53"/>
      <c r="G845" s="53"/>
      <c r="H845" s="53"/>
      <c r="I845" s="53"/>
      <c r="J845" s="53"/>
      <c r="K845" s="53"/>
      <c r="L845" s="53"/>
      <c r="M845" s="53"/>
      <c r="N845" s="53"/>
    </row>
    <row r="846" spans="1:14">
      <c r="A846" s="53"/>
      <c r="B846" s="53"/>
      <c r="C846" s="53"/>
      <c r="D846" s="53"/>
      <c r="E846" s="53"/>
      <c r="F846" s="53"/>
      <c r="G846" s="53"/>
      <c r="H846" s="53"/>
      <c r="I846" s="53"/>
      <c r="J846" s="53"/>
      <c r="K846" s="53"/>
      <c r="L846" s="53"/>
      <c r="M846" s="53"/>
      <c r="N846" s="53"/>
    </row>
    <row r="847" spans="1:14">
      <c r="A847" s="53"/>
      <c r="B847" s="53"/>
      <c r="C847" s="53"/>
      <c r="D847" s="53"/>
      <c r="E847" s="53"/>
      <c r="F847" s="53"/>
      <c r="G847" s="53"/>
      <c r="H847" s="53"/>
      <c r="I847" s="53"/>
      <c r="J847" s="53"/>
      <c r="K847" s="53"/>
      <c r="L847" s="53"/>
      <c r="M847" s="53"/>
      <c r="N847" s="53"/>
    </row>
    <row r="848" spans="1:14">
      <c r="A848" s="53"/>
      <c r="B848" s="53"/>
      <c r="C848" s="53"/>
      <c r="D848" s="53"/>
      <c r="E848" s="53"/>
      <c r="F848" s="53"/>
      <c r="G848" s="53"/>
      <c r="H848" s="53"/>
      <c r="I848" s="53"/>
      <c r="J848" s="53"/>
      <c r="K848" s="53"/>
      <c r="L848" s="53"/>
      <c r="M848" s="53"/>
      <c r="N848" s="53"/>
    </row>
    <row r="849" spans="1:14">
      <c r="A849" s="53"/>
      <c r="B849" s="53"/>
      <c r="C849" s="53"/>
      <c r="D849" s="53"/>
      <c r="E849" s="53"/>
      <c r="F849" s="53"/>
      <c r="G849" s="53"/>
      <c r="H849" s="53"/>
      <c r="I849" s="53"/>
      <c r="J849" s="53"/>
      <c r="K849" s="53"/>
      <c r="L849" s="53"/>
      <c r="M849" s="53"/>
      <c r="N849" s="53"/>
    </row>
    <row r="850" spans="1:14">
      <c r="A850" s="53"/>
      <c r="B850" s="53"/>
      <c r="C850" s="53"/>
      <c r="D850" s="53"/>
      <c r="E850" s="53"/>
      <c r="F850" s="53"/>
      <c r="G850" s="53"/>
      <c r="H850" s="53"/>
      <c r="I850" s="53"/>
      <c r="J850" s="53"/>
      <c r="K850" s="53"/>
      <c r="L850" s="53"/>
      <c r="M850" s="53"/>
      <c r="N850" s="53"/>
    </row>
    <row r="851" spans="1:14">
      <c r="A851" s="53"/>
      <c r="B851" s="53"/>
      <c r="C851" s="53"/>
      <c r="D851" s="53"/>
      <c r="E851" s="53"/>
      <c r="F851" s="53"/>
      <c r="G851" s="53"/>
      <c r="H851" s="53"/>
      <c r="I851" s="53"/>
      <c r="J851" s="53"/>
      <c r="K851" s="53"/>
      <c r="L851" s="53"/>
      <c r="M851" s="53"/>
      <c r="N851" s="53"/>
    </row>
    <row r="852" spans="1:14">
      <c r="A852" s="53"/>
      <c r="B852" s="53"/>
      <c r="C852" s="53"/>
      <c r="D852" s="53"/>
      <c r="E852" s="53"/>
      <c r="F852" s="53"/>
      <c r="G852" s="53"/>
      <c r="H852" s="53"/>
      <c r="I852" s="53"/>
      <c r="J852" s="53"/>
      <c r="K852" s="53"/>
      <c r="L852" s="53"/>
      <c r="M852" s="53"/>
      <c r="N852" s="53"/>
    </row>
    <row r="853" spans="1:14">
      <c r="A853" s="53"/>
      <c r="B853" s="53"/>
      <c r="C853" s="53"/>
      <c r="D853" s="53"/>
      <c r="E853" s="53"/>
      <c r="F853" s="53"/>
      <c r="G853" s="53"/>
      <c r="H853" s="53"/>
      <c r="I853" s="53"/>
      <c r="J853" s="53"/>
      <c r="K853" s="53"/>
      <c r="L853" s="53"/>
      <c r="M853" s="53"/>
      <c r="N853" s="53"/>
    </row>
    <row r="854" spans="1:14">
      <c r="A854" s="53"/>
      <c r="B854" s="53"/>
      <c r="C854" s="53"/>
      <c r="D854" s="53"/>
      <c r="E854" s="53"/>
      <c r="F854" s="53"/>
      <c r="G854" s="53"/>
      <c r="H854" s="53"/>
      <c r="I854" s="53"/>
      <c r="J854" s="53"/>
      <c r="K854" s="53"/>
      <c r="L854" s="53"/>
      <c r="M854" s="53"/>
      <c r="N854" s="53"/>
    </row>
    <row r="855" spans="1:14">
      <c r="A855" s="53"/>
      <c r="B855" s="53"/>
      <c r="C855" s="53"/>
      <c r="D855" s="53"/>
      <c r="E855" s="53"/>
      <c r="F855" s="53"/>
      <c r="G855" s="53"/>
      <c r="H855" s="53"/>
      <c r="I855" s="53"/>
      <c r="J855" s="53"/>
      <c r="K855" s="53"/>
      <c r="L855" s="53"/>
      <c r="M855" s="53"/>
      <c r="N855" s="53"/>
    </row>
    <row r="856" spans="1:14">
      <c r="A856" s="53"/>
      <c r="B856" s="53"/>
      <c r="C856" s="53"/>
      <c r="D856" s="53"/>
      <c r="E856" s="53"/>
      <c r="F856" s="53"/>
      <c r="G856" s="53"/>
      <c r="H856" s="53"/>
      <c r="I856" s="53"/>
      <c r="J856" s="53"/>
      <c r="K856" s="53"/>
      <c r="L856" s="53"/>
      <c r="M856" s="53"/>
      <c r="N856" s="53"/>
    </row>
    <row r="857" spans="1:14">
      <c r="A857" s="53"/>
      <c r="B857" s="53"/>
      <c r="C857" s="53"/>
      <c r="D857" s="53"/>
      <c r="E857" s="53"/>
      <c r="F857" s="53"/>
      <c r="G857" s="53"/>
      <c r="H857" s="53"/>
      <c r="I857" s="53"/>
      <c r="J857" s="53"/>
      <c r="K857" s="53"/>
      <c r="L857" s="53"/>
      <c r="M857" s="53"/>
      <c r="N857" s="53"/>
    </row>
    <row r="858" spans="1:14">
      <c r="A858" s="53"/>
      <c r="B858" s="53"/>
      <c r="C858" s="53"/>
      <c r="D858" s="53"/>
      <c r="E858" s="53"/>
      <c r="F858" s="53"/>
      <c r="G858" s="53"/>
      <c r="H858" s="53"/>
      <c r="I858" s="53"/>
      <c r="J858" s="53"/>
      <c r="K858" s="53"/>
      <c r="L858" s="53"/>
      <c r="M858" s="53"/>
      <c r="N858" s="53"/>
    </row>
    <row r="859" spans="1:14">
      <c r="A859" s="53"/>
      <c r="B859" s="53"/>
      <c r="C859" s="53"/>
      <c r="D859" s="53"/>
      <c r="E859" s="53"/>
      <c r="F859" s="53"/>
      <c r="G859" s="53"/>
      <c r="H859" s="53"/>
      <c r="I859" s="53"/>
      <c r="J859" s="53"/>
      <c r="K859" s="53"/>
      <c r="L859" s="53"/>
      <c r="M859" s="53"/>
      <c r="N859" s="53"/>
    </row>
    <row r="860" spans="1:14">
      <c r="A860" s="53"/>
      <c r="B860" s="53"/>
      <c r="C860" s="53"/>
      <c r="D860" s="53"/>
      <c r="E860" s="53"/>
      <c r="F860" s="53"/>
      <c r="G860" s="53"/>
      <c r="H860" s="53"/>
      <c r="I860" s="53"/>
      <c r="J860" s="53"/>
      <c r="K860" s="53"/>
      <c r="L860" s="53"/>
      <c r="M860" s="53"/>
      <c r="N860" s="53"/>
    </row>
    <row r="861" spans="1:14">
      <c r="A861" s="53"/>
      <c r="B861" s="53"/>
      <c r="C861" s="53"/>
      <c r="D861" s="53"/>
      <c r="E861" s="53"/>
      <c r="F861" s="53"/>
      <c r="G861" s="53"/>
      <c r="H861" s="53"/>
      <c r="I861" s="53"/>
      <c r="J861" s="53"/>
      <c r="K861" s="53"/>
      <c r="L861" s="53"/>
      <c r="M861" s="53"/>
      <c r="N861" s="53"/>
    </row>
    <row r="862" spans="1:14">
      <c r="A862" s="53"/>
      <c r="B862" s="53"/>
      <c r="C862" s="53"/>
      <c r="D862" s="53"/>
      <c r="E862" s="53"/>
      <c r="F862" s="53"/>
      <c r="G862" s="53"/>
      <c r="H862" s="53"/>
      <c r="I862" s="53"/>
      <c r="J862" s="53"/>
      <c r="K862" s="53"/>
      <c r="L862" s="53"/>
      <c r="M862" s="53"/>
      <c r="N862" s="53"/>
    </row>
    <row r="863" spans="1:14">
      <c r="A863" s="53"/>
      <c r="B863" s="53"/>
      <c r="C863" s="53"/>
      <c r="D863" s="53"/>
      <c r="E863" s="53"/>
      <c r="F863" s="53"/>
      <c r="G863" s="53"/>
      <c r="H863" s="53"/>
      <c r="I863" s="53"/>
      <c r="J863" s="53"/>
      <c r="K863" s="53"/>
      <c r="L863" s="53"/>
      <c r="M863" s="53"/>
      <c r="N863" s="53"/>
    </row>
    <row r="864" spans="1:14">
      <c r="A864" s="53"/>
      <c r="B864" s="53"/>
      <c r="C864" s="53"/>
      <c r="D864" s="53"/>
      <c r="E864" s="53"/>
      <c r="F864" s="53"/>
      <c r="G864" s="53"/>
      <c r="H864" s="53"/>
      <c r="I864" s="53"/>
      <c r="J864" s="53"/>
      <c r="K864" s="53"/>
      <c r="L864" s="53"/>
      <c r="M864" s="53"/>
      <c r="N864" s="53"/>
    </row>
    <row r="865" spans="1:14">
      <c r="A865" s="53"/>
      <c r="B865" s="53"/>
      <c r="C865" s="53"/>
      <c r="D865" s="53"/>
      <c r="E865" s="53"/>
      <c r="F865" s="53"/>
      <c r="G865" s="53"/>
      <c r="H865" s="53"/>
      <c r="I865" s="53"/>
      <c r="J865" s="53"/>
      <c r="K865" s="53"/>
      <c r="L865" s="53"/>
      <c r="M865" s="53"/>
      <c r="N865" s="53"/>
    </row>
    <row r="866" spans="1:14">
      <c r="A866" s="53"/>
      <c r="B866" s="53"/>
      <c r="C866" s="53"/>
      <c r="D866" s="53"/>
      <c r="E866" s="53"/>
      <c r="F866" s="53"/>
      <c r="G866" s="53"/>
      <c r="H866" s="53"/>
      <c r="I866" s="53"/>
      <c r="J866" s="53"/>
      <c r="K866" s="53"/>
      <c r="L866" s="53"/>
      <c r="M866" s="53"/>
      <c r="N866" s="53"/>
    </row>
    <row r="867" spans="1:14">
      <c r="A867" s="53"/>
      <c r="B867" s="53"/>
      <c r="C867" s="53"/>
      <c r="D867" s="53"/>
      <c r="E867" s="53"/>
      <c r="F867" s="53"/>
      <c r="G867" s="53"/>
      <c r="H867" s="53"/>
      <c r="I867" s="53"/>
      <c r="J867" s="53"/>
      <c r="K867" s="53"/>
      <c r="L867" s="53"/>
      <c r="M867" s="53"/>
      <c r="N867" s="53"/>
    </row>
    <row r="868" spans="1:14">
      <c r="A868" s="53"/>
      <c r="B868" s="53"/>
      <c r="C868" s="53"/>
      <c r="D868" s="53"/>
      <c r="E868" s="53"/>
      <c r="F868" s="53"/>
      <c r="G868" s="53"/>
      <c r="H868" s="53"/>
      <c r="I868" s="53"/>
      <c r="J868" s="53"/>
      <c r="K868" s="53"/>
      <c r="L868" s="53"/>
      <c r="M868" s="53"/>
      <c r="N868" s="53"/>
    </row>
    <row r="869" spans="1:14">
      <c r="A869" s="53"/>
      <c r="B869" s="53"/>
      <c r="C869" s="53"/>
      <c r="D869" s="53"/>
      <c r="E869" s="53"/>
      <c r="F869" s="53"/>
      <c r="G869" s="53"/>
      <c r="H869" s="53"/>
      <c r="I869" s="53"/>
      <c r="J869" s="53"/>
      <c r="K869" s="53"/>
      <c r="L869" s="53"/>
      <c r="M869" s="53"/>
      <c r="N869" s="53"/>
    </row>
    <row r="870" spans="1:14">
      <c r="A870" s="53"/>
      <c r="B870" s="53"/>
      <c r="C870" s="53"/>
      <c r="D870" s="53"/>
      <c r="E870" s="53"/>
      <c r="F870" s="53"/>
      <c r="G870" s="53"/>
      <c r="H870" s="53"/>
      <c r="I870" s="53"/>
      <c r="J870" s="53"/>
      <c r="K870" s="53"/>
      <c r="L870" s="53"/>
      <c r="M870" s="53"/>
      <c r="N870" s="53"/>
    </row>
    <row r="871" spans="1:14">
      <c r="A871" s="53"/>
      <c r="B871" s="53"/>
      <c r="C871" s="53"/>
      <c r="D871" s="53"/>
      <c r="E871" s="53"/>
      <c r="F871" s="53"/>
      <c r="G871" s="53"/>
      <c r="H871" s="53"/>
      <c r="I871" s="53"/>
      <c r="J871" s="53"/>
      <c r="K871" s="53"/>
      <c r="L871" s="53"/>
      <c r="M871" s="53"/>
      <c r="N871" s="53"/>
    </row>
    <row r="872" spans="1:14">
      <c r="A872" s="53"/>
      <c r="B872" s="53"/>
      <c r="C872" s="53"/>
      <c r="D872" s="53"/>
      <c r="E872" s="53"/>
      <c r="F872" s="53"/>
      <c r="G872" s="53"/>
      <c r="H872" s="53"/>
      <c r="I872" s="53"/>
      <c r="J872" s="53"/>
      <c r="K872" s="53"/>
      <c r="L872" s="53"/>
      <c r="M872" s="53"/>
      <c r="N872" s="53"/>
    </row>
    <row r="873" spans="1:14">
      <c r="A873" s="53"/>
      <c r="B873" s="53"/>
      <c r="C873" s="53"/>
      <c r="D873" s="53"/>
      <c r="E873" s="53"/>
      <c r="F873" s="53"/>
      <c r="G873" s="53"/>
      <c r="H873" s="53"/>
      <c r="I873" s="53"/>
      <c r="J873" s="53"/>
      <c r="K873" s="53"/>
      <c r="L873" s="53"/>
      <c r="M873" s="53"/>
      <c r="N873" s="53"/>
    </row>
    <row r="874" spans="1:14">
      <c r="A874" s="53"/>
      <c r="B874" s="53"/>
      <c r="C874" s="53"/>
      <c r="D874" s="53"/>
      <c r="E874" s="53"/>
      <c r="F874" s="53"/>
      <c r="G874" s="53"/>
      <c r="H874" s="53"/>
      <c r="I874" s="53"/>
      <c r="J874" s="53"/>
      <c r="K874" s="53"/>
      <c r="L874" s="53"/>
      <c r="M874" s="53"/>
      <c r="N874" s="53"/>
    </row>
    <row r="875" spans="1:14">
      <c r="A875" s="53"/>
      <c r="B875" s="53"/>
      <c r="C875" s="53"/>
      <c r="D875" s="53"/>
      <c r="E875" s="53"/>
      <c r="F875" s="53"/>
      <c r="G875" s="53"/>
      <c r="H875" s="53"/>
      <c r="I875" s="53"/>
      <c r="J875" s="53"/>
      <c r="K875" s="53"/>
      <c r="L875" s="53"/>
      <c r="M875" s="53"/>
      <c r="N875" s="53"/>
    </row>
    <row r="876" spans="1:14">
      <c r="A876" s="53"/>
      <c r="B876" s="53"/>
      <c r="C876" s="53"/>
      <c r="D876" s="53"/>
      <c r="E876" s="53"/>
      <c r="F876" s="53"/>
      <c r="G876" s="53"/>
      <c r="H876" s="53"/>
      <c r="I876" s="53"/>
      <c r="J876" s="53"/>
      <c r="K876" s="53"/>
      <c r="L876" s="53"/>
      <c r="M876" s="53"/>
      <c r="N876" s="53"/>
    </row>
    <row r="877" spans="1:14">
      <c r="A877" s="53"/>
      <c r="B877" s="53"/>
      <c r="C877" s="53"/>
      <c r="D877" s="53"/>
      <c r="E877" s="53"/>
      <c r="F877" s="53"/>
      <c r="G877" s="53"/>
      <c r="H877" s="53"/>
      <c r="I877" s="53"/>
      <c r="J877" s="53"/>
      <c r="K877" s="53"/>
      <c r="L877" s="53"/>
      <c r="M877" s="53"/>
      <c r="N877" s="53"/>
    </row>
    <row r="878" spans="1:14">
      <c r="A878" s="53"/>
      <c r="B878" s="53"/>
      <c r="C878" s="53"/>
      <c r="D878" s="53"/>
      <c r="E878" s="53"/>
      <c r="F878" s="53"/>
      <c r="G878" s="53"/>
      <c r="H878" s="53"/>
      <c r="I878" s="53"/>
      <c r="J878" s="53"/>
      <c r="K878" s="53"/>
      <c r="L878" s="53"/>
      <c r="M878" s="53"/>
      <c r="N878" s="53"/>
    </row>
    <row r="879" spans="1:14">
      <c r="A879" s="53"/>
      <c r="B879" s="53"/>
      <c r="C879" s="53"/>
      <c r="D879" s="53"/>
      <c r="E879" s="53"/>
      <c r="F879" s="53"/>
      <c r="G879" s="53"/>
      <c r="H879" s="53"/>
      <c r="I879" s="53"/>
      <c r="J879" s="53"/>
      <c r="K879" s="53"/>
      <c r="L879" s="53"/>
      <c r="M879" s="53"/>
      <c r="N879" s="53"/>
    </row>
    <row r="880" spans="1:14">
      <c r="A880" s="53"/>
      <c r="B880" s="53"/>
      <c r="C880" s="53"/>
      <c r="D880" s="53"/>
      <c r="E880" s="53"/>
      <c r="F880" s="53"/>
      <c r="G880" s="53"/>
      <c r="H880" s="53"/>
      <c r="I880" s="53"/>
      <c r="J880" s="53"/>
      <c r="K880" s="53"/>
      <c r="L880" s="53"/>
      <c r="M880" s="53"/>
      <c r="N880" s="53"/>
    </row>
  </sheetData>
  <sheetProtection algorithmName="SHA-512" hashValue="STYhwtapHaYCcrPr5CzoaTaxumBSen3IH0E+tpP4NXj4AM268wpeE4jPwZbO8jMjVB0Fl64C/XLIWhaelVrLhA==" saltValue="4ni2SN5de0xDnr5TjrAKiA==" spinCount="100000" sheet="1" objects="1" scenarios="1"/>
  <dataConsolidate function="product">
    <dataRefs count="1">
      <dataRef name="$C$33&gt;0" r:id="rId1"/>
    </dataRefs>
  </dataConsolidate>
  <mergeCells count="134">
    <mergeCell ref="B9:C9"/>
    <mergeCell ref="D9:M9"/>
    <mergeCell ref="B10:C10"/>
    <mergeCell ref="D10:E10"/>
    <mergeCell ref="G10:H10"/>
    <mergeCell ref="I10:M10"/>
    <mergeCell ref="B2:M2"/>
    <mergeCell ref="C4:M4"/>
    <mergeCell ref="D6:M6"/>
    <mergeCell ref="B7:C7"/>
    <mergeCell ref="D7:M7"/>
    <mergeCell ref="B8:C8"/>
    <mergeCell ref="D8:M8"/>
    <mergeCell ref="Q14:R15"/>
    <mergeCell ref="C15:F15"/>
    <mergeCell ref="G15:H15"/>
    <mergeCell ref="J15:K15"/>
    <mergeCell ref="O15:P15"/>
    <mergeCell ref="B11:C11"/>
    <mergeCell ref="D11:E11"/>
    <mergeCell ref="F11:M11"/>
    <mergeCell ref="B12:C12"/>
    <mergeCell ref="E12:M12"/>
    <mergeCell ref="O13:P13"/>
    <mergeCell ref="C16:F16"/>
    <mergeCell ref="G16:H16"/>
    <mergeCell ref="J16:K16"/>
    <mergeCell ref="O16:P16"/>
    <mergeCell ref="C17:F17"/>
    <mergeCell ref="G17:H17"/>
    <mergeCell ref="J17:K17"/>
    <mergeCell ref="C14:F14"/>
    <mergeCell ref="G14:H14"/>
    <mergeCell ref="I14:K14"/>
    <mergeCell ref="L14:M14"/>
    <mergeCell ref="O14:P14"/>
    <mergeCell ref="C20:F20"/>
    <mergeCell ref="G20:H20"/>
    <mergeCell ref="J20:K20"/>
    <mergeCell ref="C21:F21"/>
    <mergeCell ref="G21:H21"/>
    <mergeCell ref="J21:K21"/>
    <mergeCell ref="Q17:R18"/>
    <mergeCell ref="C18:F18"/>
    <mergeCell ref="G18:H18"/>
    <mergeCell ref="J18:K18"/>
    <mergeCell ref="C19:F19"/>
    <mergeCell ref="G19:H19"/>
    <mergeCell ref="J19:K19"/>
    <mergeCell ref="C23:D23"/>
    <mergeCell ref="E23:F23"/>
    <mergeCell ref="H23:I23"/>
    <mergeCell ref="J23:K23"/>
    <mergeCell ref="L23:M23"/>
    <mergeCell ref="C24:D24"/>
    <mergeCell ref="E24:F24"/>
    <mergeCell ref="H24:I24"/>
    <mergeCell ref="J24:K24"/>
    <mergeCell ref="L24:M24"/>
    <mergeCell ref="C25:D25"/>
    <mergeCell ref="E25:F25"/>
    <mergeCell ref="H25:I25"/>
    <mergeCell ref="J25:K25"/>
    <mergeCell ref="L25:M25"/>
    <mergeCell ref="C26:D26"/>
    <mergeCell ref="E26:F26"/>
    <mergeCell ref="H26:I26"/>
    <mergeCell ref="J26:K26"/>
    <mergeCell ref="L26:M26"/>
    <mergeCell ref="L29:M29"/>
    <mergeCell ref="C30:D30"/>
    <mergeCell ref="E30:F30"/>
    <mergeCell ref="H30:I30"/>
    <mergeCell ref="J30:K30"/>
    <mergeCell ref="L30:M30"/>
    <mergeCell ref="C27:D27"/>
    <mergeCell ref="E27:F27"/>
    <mergeCell ref="H27:I27"/>
    <mergeCell ref="J27:K27"/>
    <mergeCell ref="L27:M27"/>
    <mergeCell ref="C28:D28"/>
    <mergeCell ref="E28:F28"/>
    <mergeCell ref="H28:I28"/>
    <mergeCell ref="J28:K28"/>
    <mergeCell ref="L28:M28"/>
    <mergeCell ref="B38:B40"/>
    <mergeCell ref="C38:D40"/>
    <mergeCell ref="E38:F40"/>
    <mergeCell ref="G38:G39"/>
    <mergeCell ref="H38:H39"/>
    <mergeCell ref="I38:J39"/>
    <mergeCell ref="C29:D29"/>
    <mergeCell ref="E29:F29"/>
    <mergeCell ref="H29:I29"/>
    <mergeCell ref="J29:K29"/>
    <mergeCell ref="K38:L40"/>
    <mergeCell ref="I40:J40"/>
    <mergeCell ref="I41:J41"/>
    <mergeCell ref="K41:L41"/>
    <mergeCell ref="I42:J42"/>
    <mergeCell ref="K42:L42"/>
    <mergeCell ref="C35:D35"/>
    <mergeCell ref="E35:F35"/>
    <mergeCell ref="H35:J35"/>
    <mergeCell ref="K35:L35"/>
    <mergeCell ref="B49:B50"/>
    <mergeCell ref="C49:F50"/>
    <mergeCell ref="G49:G50"/>
    <mergeCell ref="I43:J43"/>
    <mergeCell ref="K43:L43"/>
    <mergeCell ref="I44:J44"/>
    <mergeCell ref="K44:L44"/>
    <mergeCell ref="I45:J45"/>
    <mergeCell ref="K45:L45"/>
    <mergeCell ref="C51:F51"/>
    <mergeCell ref="J51:M51"/>
    <mergeCell ref="C52:F52"/>
    <mergeCell ref="C53:F53"/>
    <mergeCell ref="J53:M53"/>
    <mergeCell ref="C54:F54"/>
    <mergeCell ref="I46:J46"/>
    <mergeCell ref="K46:L46"/>
    <mergeCell ref="I47:J47"/>
    <mergeCell ref="K47:L47"/>
    <mergeCell ref="J61:M61"/>
    <mergeCell ref="B62:C62"/>
    <mergeCell ref="J62:M62"/>
    <mergeCell ref="B63:H63"/>
    <mergeCell ref="C55:F55"/>
    <mergeCell ref="J55:M55"/>
    <mergeCell ref="C56:F56"/>
    <mergeCell ref="C57:F57"/>
    <mergeCell ref="J57:M57"/>
    <mergeCell ref="C58:F58"/>
  </mergeCells>
  <conditionalFormatting sqref="B31:B33 B28:B29">
    <cfRule type="expression" dxfId="38" priority="50" stopIfTrue="1">
      <formula>A28=1</formula>
    </cfRule>
  </conditionalFormatting>
  <conditionalFormatting sqref="Q32:S32 T31:T32">
    <cfRule type="cellIs" priority="49" stopIfTrue="1" operator="equal">
      <formula>0</formula>
    </cfRule>
  </conditionalFormatting>
  <conditionalFormatting sqref="Q32 S32">
    <cfRule type="containsText" priority="48" stopIfTrue="1" operator="containsText" text="ERRO">
      <formula>NOT(ISERROR(SEARCH("ERRO",Q32)))</formula>
    </cfRule>
  </conditionalFormatting>
  <conditionalFormatting sqref="W32">
    <cfRule type="cellIs" dxfId="37" priority="51" stopIfTrue="1" operator="greaterThan">
      <formula>$E$29&gt;0</formula>
    </cfRule>
  </conditionalFormatting>
  <conditionalFormatting sqref="B21 B30">
    <cfRule type="expression" dxfId="36" priority="47" stopIfTrue="1">
      <formula>A21=1</formula>
    </cfRule>
  </conditionalFormatting>
  <conditionalFormatting sqref="R30:T30">
    <cfRule type="cellIs" priority="46" stopIfTrue="1" operator="equal">
      <formula>0</formula>
    </cfRule>
  </conditionalFormatting>
  <conditionalFormatting sqref="S30">
    <cfRule type="containsText" priority="45" stopIfTrue="1" operator="containsText" text="ERRO">
      <formula>NOT(ISERROR(SEARCH("ERRO",S30)))</formula>
    </cfRule>
  </conditionalFormatting>
  <conditionalFormatting sqref="B24:B27">
    <cfRule type="expression" dxfId="35" priority="37" stopIfTrue="1">
      <formula>A24=1</formula>
    </cfRule>
  </conditionalFormatting>
  <conditionalFormatting sqref="Z28:Z29">
    <cfRule type="cellIs" priority="36" stopIfTrue="1" operator="equal">
      <formula>0</formula>
    </cfRule>
  </conditionalFormatting>
  <conditionalFormatting sqref="C24:D24">
    <cfRule type="cellIs" dxfId="34" priority="38" stopIfTrue="1" operator="between">
      <formula>$P$28</formula>
      <formula>$Q$28</formula>
    </cfRule>
    <cfRule type="cellIs" dxfId="33" priority="39" stopIfTrue="1" operator="between">
      <formula>$R$29</formula>
      <formula>$S$29</formula>
    </cfRule>
  </conditionalFormatting>
  <conditionalFormatting sqref="E24:F24">
    <cfRule type="cellIs" dxfId="32" priority="25" stopIfTrue="1" operator="between">
      <formula>$P$28</formula>
      <formula>$Q$28</formula>
    </cfRule>
    <cfRule type="cellIs" dxfId="31" priority="26" stopIfTrue="1" operator="notEqual">
      <formula>$P$35</formula>
    </cfRule>
    <cfRule type="cellIs" dxfId="30" priority="40" stopIfTrue="1" operator="between">
      <formula>$P$28</formula>
      <formula>$Q$28</formula>
    </cfRule>
    <cfRule type="cellIs" dxfId="29" priority="41" stopIfTrue="1" operator="between">
      <formula>$P$29</formula>
      <formula>$Q$29</formula>
    </cfRule>
    <cfRule type="cellIs" dxfId="28" priority="42" stopIfTrue="1" operator="notEqual">
      <formula>$P$35</formula>
    </cfRule>
  </conditionalFormatting>
  <conditionalFormatting sqref="E25:F25">
    <cfRule type="cellIs" dxfId="27" priority="43" stopIfTrue="1" operator="between">
      <formula>$P$28</formula>
      <formula>$Q$28</formula>
    </cfRule>
    <cfRule type="cellIs" dxfId="26" priority="44" stopIfTrue="1" operator="between">
      <formula>$P$29</formula>
      <formula>$Q$29</formula>
    </cfRule>
  </conditionalFormatting>
  <conditionalFormatting sqref="E28:F28">
    <cfRule type="expression" priority="21" stopIfTrue="1">
      <formula>$C$28&gt;0</formula>
    </cfRule>
    <cfRule type="cellIs" dxfId="25" priority="23" stopIfTrue="1" operator="between">
      <formula>$P$29</formula>
      <formula>$Q$29</formula>
    </cfRule>
    <cfRule type="cellIs" dxfId="24" priority="24" stopIfTrue="1" operator="notEqual">
      <formula>$V$20</formula>
    </cfRule>
    <cfRule type="cellIs" dxfId="23" priority="27" stopIfTrue="1" operator="notEqual">
      <formula>$P$34</formula>
    </cfRule>
    <cfRule type="cellIs" dxfId="22" priority="34" stopIfTrue="1" operator="between">
      <formula>$P$28</formula>
      <formula>$Q$28</formula>
    </cfRule>
    <cfRule type="cellIs" dxfId="21" priority="35" stopIfTrue="1" operator="between">
      <formula>$P$29</formula>
      <formula>$Q$29</formula>
    </cfRule>
  </conditionalFormatting>
  <conditionalFormatting sqref="E29:F29">
    <cfRule type="expression" dxfId="20" priority="18" stopIfTrue="1">
      <formula>$C$27&lt;&gt;0</formula>
    </cfRule>
    <cfRule type="expression" dxfId="19" priority="22" stopIfTrue="1">
      <formula>#REF!&gt;0</formula>
    </cfRule>
    <cfRule type="cellIs" dxfId="18" priority="28" stopIfTrue="1" operator="notBetween">
      <formula>$Z$29</formula>
      <formula>$U$29</formula>
    </cfRule>
    <cfRule type="cellIs" dxfId="17" priority="29" stopIfTrue="1" operator="between">
      <formula>$P$28</formula>
      <formula>$Q$28</formula>
    </cfRule>
    <cfRule type="cellIs" dxfId="16" priority="30" stopIfTrue="1" operator="between">
      <formula>$P$29</formula>
      <formula>$Q$29</formula>
    </cfRule>
    <cfRule type="cellIs" dxfId="15" priority="31" stopIfTrue="1" operator="equal">
      <formula>$P$24</formula>
    </cfRule>
    <cfRule type="cellIs" dxfId="14" priority="32" stopIfTrue="1" operator="equal">
      <formula>$P$25</formula>
    </cfRule>
    <cfRule type="cellIs" dxfId="13" priority="33" stopIfTrue="1" operator="equal">
      <formula>$P$26</formula>
    </cfRule>
  </conditionalFormatting>
  <conditionalFormatting sqref="E26:F26 E27">
    <cfRule type="cellIs" dxfId="12" priority="52" stopIfTrue="1" operator="between">
      <formula>$P$28</formula>
      <formula>$Q$28</formula>
    </cfRule>
    <cfRule type="cellIs" dxfId="11" priority="53" stopIfTrue="1" operator="between">
      <formula>$P$29</formula>
      <formula>$Q$29</formula>
    </cfRule>
    <cfRule type="cellIs" dxfId="10" priority="54" stopIfTrue="1" operator="notEqual">
      <formula>$V$20</formula>
    </cfRule>
  </conditionalFormatting>
  <conditionalFormatting sqref="E27:F27">
    <cfRule type="expression" priority="19" stopIfTrue="1">
      <formula>$C$27&lt;&gt;0</formula>
    </cfRule>
    <cfRule type="expression" dxfId="9" priority="20" stopIfTrue="1">
      <formula>$C$27&gt;0</formula>
    </cfRule>
  </conditionalFormatting>
  <conditionalFormatting sqref="T28:T29">
    <cfRule type="cellIs" priority="17" stopIfTrue="1" operator="equal">
      <formula>0</formula>
    </cfRule>
  </conditionalFormatting>
  <conditionalFormatting sqref="Q24:U24 R25:S25 U29:W29 U28:Y28 T25:T27">
    <cfRule type="cellIs" priority="16" stopIfTrue="1" operator="equal">
      <formula>0</formula>
    </cfRule>
  </conditionalFormatting>
  <conditionalFormatting sqref="Q24 S24:S25 T24">
    <cfRule type="containsText" priority="15" stopIfTrue="1" operator="containsText" text="ERRO">
      <formula>NOT(ISERROR(SEARCH("ERRO",Q24)))</formula>
    </cfRule>
  </conditionalFormatting>
  <conditionalFormatting sqref="Q27:S28">
    <cfRule type="cellIs" priority="14" stopIfTrue="1" operator="equal">
      <formula>0</formula>
    </cfRule>
  </conditionalFormatting>
  <conditionalFormatting sqref="Q27 S28">
    <cfRule type="containsText" priority="13" stopIfTrue="1" operator="containsText" text="ERRO">
      <formula>NOT(ISERROR(SEARCH("ERRO",Q27)))</formula>
    </cfRule>
  </conditionalFormatting>
  <conditionalFormatting sqref="Q26:S27">
    <cfRule type="cellIs" priority="12" stopIfTrue="1" operator="equal">
      <formula>0</formula>
    </cfRule>
  </conditionalFormatting>
  <conditionalFormatting sqref="Q26:Q27 S26:S27">
    <cfRule type="containsText" priority="11" stopIfTrue="1" operator="containsText" text="ERRO">
      <formula>NOT(ISERROR(SEARCH("ERRO",Q26)))</formula>
    </cfRule>
  </conditionalFormatting>
  <conditionalFormatting sqref="T26:T27">
    <cfRule type="containsText" priority="10" stopIfTrue="1" operator="containsText" text="ERRO">
      <formula>NOT(ISERROR(SEARCH("ERRO",T26)))</formula>
    </cfRule>
  </conditionalFormatting>
  <conditionalFormatting sqref="C28:D28">
    <cfRule type="expression" dxfId="8" priority="3" stopIfTrue="1">
      <formula>$E$29&gt;0</formula>
    </cfRule>
    <cfRule type="expression" dxfId="7" priority="6" stopIfTrue="1">
      <formula>$C$27&gt;0</formula>
    </cfRule>
    <cfRule type="expression" dxfId="6" priority="7" stopIfTrue="1">
      <formula>$C$26&gt;0</formula>
    </cfRule>
    <cfRule type="expression" dxfId="5" priority="8" stopIfTrue="1">
      <formula>$E$25&gt;0</formula>
    </cfRule>
    <cfRule type="expression" dxfId="4" priority="9" stopIfTrue="1">
      <formula>$C$24&gt;0</formula>
    </cfRule>
  </conditionalFormatting>
  <conditionalFormatting sqref="C26:D26">
    <cfRule type="expression" dxfId="3" priority="1" stopIfTrue="1">
      <formula>$E$29&gt;0</formula>
    </cfRule>
    <cfRule type="expression" dxfId="2" priority="5" stopIfTrue="1">
      <formula>$C$28&gt;0</formula>
    </cfRule>
  </conditionalFormatting>
  <conditionalFormatting sqref="C27:D27">
    <cfRule type="expression" dxfId="1" priority="2" stopIfTrue="1">
      <formula>$E$29&gt;0</formula>
    </cfRule>
    <cfRule type="expression" dxfId="0" priority="4" stopIfTrue="1">
      <formula>$C$28&gt;0</formula>
    </cfRule>
  </conditionalFormatting>
  <dataValidations count="10">
    <dataValidation type="textLength" errorStyle="warning" operator="equal" allowBlank="1" showInputMessage="1" showErrorMessage="1" error="Verifique se o número de registo está correcto  " sqref="B41:B46 IX41:IX46 ST41:ST46 ACP41:ACP46 AML41:AML46 AWH41:AWH46 BGD41:BGD46 BPZ41:BPZ46 BZV41:BZV46 CJR41:CJR46 CTN41:CTN46 DDJ41:DDJ46 DNF41:DNF46 DXB41:DXB46 EGX41:EGX46 EQT41:EQT46 FAP41:FAP46 FKL41:FKL46 FUH41:FUH46 GED41:GED46 GNZ41:GNZ46 GXV41:GXV46 HHR41:HHR46 HRN41:HRN46 IBJ41:IBJ46 ILF41:ILF46 IVB41:IVB46 JEX41:JEX46 JOT41:JOT46 JYP41:JYP46 KIL41:KIL46 KSH41:KSH46 LCD41:LCD46 LLZ41:LLZ46 LVV41:LVV46 MFR41:MFR46 MPN41:MPN46 MZJ41:MZJ46 NJF41:NJF46 NTB41:NTB46 OCX41:OCX46 OMT41:OMT46 OWP41:OWP46 PGL41:PGL46 PQH41:PQH46 QAD41:QAD46 QJZ41:QJZ46 QTV41:QTV46 RDR41:RDR46 RNN41:RNN46 RXJ41:RXJ46 SHF41:SHF46 SRB41:SRB46 TAX41:TAX46 TKT41:TKT46 TUP41:TUP46 UEL41:UEL46 UOH41:UOH46 UYD41:UYD46 VHZ41:VHZ46 VRV41:VRV46 WBR41:WBR46 WLN41:WLN46 WVJ41:WVJ46 B65577:B65582 IX65577:IX65582 ST65577:ST65582 ACP65577:ACP65582 AML65577:AML65582 AWH65577:AWH65582 BGD65577:BGD65582 BPZ65577:BPZ65582 BZV65577:BZV65582 CJR65577:CJR65582 CTN65577:CTN65582 DDJ65577:DDJ65582 DNF65577:DNF65582 DXB65577:DXB65582 EGX65577:EGX65582 EQT65577:EQT65582 FAP65577:FAP65582 FKL65577:FKL65582 FUH65577:FUH65582 GED65577:GED65582 GNZ65577:GNZ65582 GXV65577:GXV65582 HHR65577:HHR65582 HRN65577:HRN65582 IBJ65577:IBJ65582 ILF65577:ILF65582 IVB65577:IVB65582 JEX65577:JEX65582 JOT65577:JOT65582 JYP65577:JYP65582 KIL65577:KIL65582 KSH65577:KSH65582 LCD65577:LCD65582 LLZ65577:LLZ65582 LVV65577:LVV65582 MFR65577:MFR65582 MPN65577:MPN65582 MZJ65577:MZJ65582 NJF65577:NJF65582 NTB65577:NTB65582 OCX65577:OCX65582 OMT65577:OMT65582 OWP65577:OWP65582 PGL65577:PGL65582 PQH65577:PQH65582 QAD65577:QAD65582 QJZ65577:QJZ65582 QTV65577:QTV65582 RDR65577:RDR65582 RNN65577:RNN65582 RXJ65577:RXJ65582 SHF65577:SHF65582 SRB65577:SRB65582 TAX65577:TAX65582 TKT65577:TKT65582 TUP65577:TUP65582 UEL65577:UEL65582 UOH65577:UOH65582 UYD65577:UYD65582 VHZ65577:VHZ65582 VRV65577:VRV65582 WBR65577:WBR65582 WLN65577:WLN65582 WVJ65577:WVJ65582 B131113:B131118 IX131113:IX131118 ST131113:ST131118 ACP131113:ACP131118 AML131113:AML131118 AWH131113:AWH131118 BGD131113:BGD131118 BPZ131113:BPZ131118 BZV131113:BZV131118 CJR131113:CJR131118 CTN131113:CTN131118 DDJ131113:DDJ131118 DNF131113:DNF131118 DXB131113:DXB131118 EGX131113:EGX131118 EQT131113:EQT131118 FAP131113:FAP131118 FKL131113:FKL131118 FUH131113:FUH131118 GED131113:GED131118 GNZ131113:GNZ131118 GXV131113:GXV131118 HHR131113:HHR131118 HRN131113:HRN131118 IBJ131113:IBJ131118 ILF131113:ILF131118 IVB131113:IVB131118 JEX131113:JEX131118 JOT131113:JOT131118 JYP131113:JYP131118 KIL131113:KIL131118 KSH131113:KSH131118 LCD131113:LCD131118 LLZ131113:LLZ131118 LVV131113:LVV131118 MFR131113:MFR131118 MPN131113:MPN131118 MZJ131113:MZJ131118 NJF131113:NJF131118 NTB131113:NTB131118 OCX131113:OCX131118 OMT131113:OMT131118 OWP131113:OWP131118 PGL131113:PGL131118 PQH131113:PQH131118 QAD131113:QAD131118 QJZ131113:QJZ131118 QTV131113:QTV131118 RDR131113:RDR131118 RNN131113:RNN131118 RXJ131113:RXJ131118 SHF131113:SHF131118 SRB131113:SRB131118 TAX131113:TAX131118 TKT131113:TKT131118 TUP131113:TUP131118 UEL131113:UEL131118 UOH131113:UOH131118 UYD131113:UYD131118 VHZ131113:VHZ131118 VRV131113:VRV131118 WBR131113:WBR131118 WLN131113:WLN131118 WVJ131113:WVJ131118 B196649:B196654 IX196649:IX196654 ST196649:ST196654 ACP196649:ACP196654 AML196649:AML196654 AWH196649:AWH196654 BGD196649:BGD196654 BPZ196649:BPZ196654 BZV196649:BZV196654 CJR196649:CJR196654 CTN196649:CTN196654 DDJ196649:DDJ196654 DNF196649:DNF196654 DXB196649:DXB196654 EGX196649:EGX196654 EQT196649:EQT196654 FAP196649:FAP196654 FKL196649:FKL196654 FUH196649:FUH196654 GED196649:GED196654 GNZ196649:GNZ196654 GXV196649:GXV196654 HHR196649:HHR196654 HRN196649:HRN196654 IBJ196649:IBJ196654 ILF196649:ILF196654 IVB196649:IVB196654 JEX196649:JEX196654 JOT196649:JOT196654 JYP196649:JYP196654 KIL196649:KIL196654 KSH196649:KSH196654 LCD196649:LCD196654 LLZ196649:LLZ196654 LVV196649:LVV196654 MFR196649:MFR196654 MPN196649:MPN196654 MZJ196649:MZJ196654 NJF196649:NJF196654 NTB196649:NTB196654 OCX196649:OCX196654 OMT196649:OMT196654 OWP196649:OWP196654 PGL196649:PGL196654 PQH196649:PQH196654 QAD196649:QAD196654 QJZ196649:QJZ196654 QTV196649:QTV196654 RDR196649:RDR196654 RNN196649:RNN196654 RXJ196649:RXJ196654 SHF196649:SHF196654 SRB196649:SRB196654 TAX196649:TAX196654 TKT196649:TKT196654 TUP196649:TUP196654 UEL196649:UEL196654 UOH196649:UOH196654 UYD196649:UYD196654 VHZ196649:VHZ196654 VRV196649:VRV196654 WBR196649:WBR196654 WLN196649:WLN196654 WVJ196649:WVJ196654 B262185:B262190 IX262185:IX262190 ST262185:ST262190 ACP262185:ACP262190 AML262185:AML262190 AWH262185:AWH262190 BGD262185:BGD262190 BPZ262185:BPZ262190 BZV262185:BZV262190 CJR262185:CJR262190 CTN262185:CTN262190 DDJ262185:DDJ262190 DNF262185:DNF262190 DXB262185:DXB262190 EGX262185:EGX262190 EQT262185:EQT262190 FAP262185:FAP262190 FKL262185:FKL262190 FUH262185:FUH262190 GED262185:GED262190 GNZ262185:GNZ262190 GXV262185:GXV262190 HHR262185:HHR262190 HRN262185:HRN262190 IBJ262185:IBJ262190 ILF262185:ILF262190 IVB262185:IVB262190 JEX262185:JEX262190 JOT262185:JOT262190 JYP262185:JYP262190 KIL262185:KIL262190 KSH262185:KSH262190 LCD262185:LCD262190 LLZ262185:LLZ262190 LVV262185:LVV262190 MFR262185:MFR262190 MPN262185:MPN262190 MZJ262185:MZJ262190 NJF262185:NJF262190 NTB262185:NTB262190 OCX262185:OCX262190 OMT262185:OMT262190 OWP262185:OWP262190 PGL262185:PGL262190 PQH262185:PQH262190 QAD262185:QAD262190 QJZ262185:QJZ262190 QTV262185:QTV262190 RDR262185:RDR262190 RNN262185:RNN262190 RXJ262185:RXJ262190 SHF262185:SHF262190 SRB262185:SRB262190 TAX262185:TAX262190 TKT262185:TKT262190 TUP262185:TUP262190 UEL262185:UEL262190 UOH262185:UOH262190 UYD262185:UYD262190 VHZ262185:VHZ262190 VRV262185:VRV262190 WBR262185:WBR262190 WLN262185:WLN262190 WVJ262185:WVJ262190 B327721:B327726 IX327721:IX327726 ST327721:ST327726 ACP327721:ACP327726 AML327721:AML327726 AWH327721:AWH327726 BGD327721:BGD327726 BPZ327721:BPZ327726 BZV327721:BZV327726 CJR327721:CJR327726 CTN327721:CTN327726 DDJ327721:DDJ327726 DNF327721:DNF327726 DXB327721:DXB327726 EGX327721:EGX327726 EQT327721:EQT327726 FAP327721:FAP327726 FKL327721:FKL327726 FUH327721:FUH327726 GED327721:GED327726 GNZ327721:GNZ327726 GXV327721:GXV327726 HHR327721:HHR327726 HRN327721:HRN327726 IBJ327721:IBJ327726 ILF327721:ILF327726 IVB327721:IVB327726 JEX327721:JEX327726 JOT327721:JOT327726 JYP327721:JYP327726 KIL327721:KIL327726 KSH327721:KSH327726 LCD327721:LCD327726 LLZ327721:LLZ327726 LVV327721:LVV327726 MFR327721:MFR327726 MPN327721:MPN327726 MZJ327721:MZJ327726 NJF327721:NJF327726 NTB327721:NTB327726 OCX327721:OCX327726 OMT327721:OMT327726 OWP327721:OWP327726 PGL327721:PGL327726 PQH327721:PQH327726 QAD327721:QAD327726 QJZ327721:QJZ327726 QTV327721:QTV327726 RDR327721:RDR327726 RNN327721:RNN327726 RXJ327721:RXJ327726 SHF327721:SHF327726 SRB327721:SRB327726 TAX327721:TAX327726 TKT327721:TKT327726 TUP327721:TUP327726 UEL327721:UEL327726 UOH327721:UOH327726 UYD327721:UYD327726 VHZ327721:VHZ327726 VRV327721:VRV327726 WBR327721:WBR327726 WLN327721:WLN327726 WVJ327721:WVJ327726 B393257:B393262 IX393257:IX393262 ST393257:ST393262 ACP393257:ACP393262 AML393257:AML393262 AWH393257:AWH393262 BGD393257:BGD393262 BPZ393257:BPZ393262 BZV393257:BZV393262 CJR393257:CJR393262 CTN393257:CTN393262 DDJ393257:DDJ393262 DNF393257:DNF393262 DXB393257:DXB393262 EGX393257:EGX393262 EQT393257:EQT393262 FAP393257:FAP393262 FKL393257:FKL393262 FUH393257:FUH393262 GED393257:GED393262 GNZ393257:GNZ393262 GXV393257:GXV393262 HHR393257:HHR393262 HRN393257:HRN393262 IBJ393257:IBJ393262 ILF393257:ILF393262 IVB393257:IVB393262 JEX393257:JEX393262 JOT393257:JOT393262 JYP393257:JYP393262 KIL393257:KIL393262 KSH393257:KSH393262 LCD393257:LCD393262 LLZ393257:LLZ393262 LVV393257:LVV393262 MFR393257:MFR393262 MPN393257:MPN393262 MZJ393257:MZJ393262 NJF393257:NJF393262 NTB393257:NTB393262 OCX393257:OCX393262 OMT393257:OMT393262 OWP393257:OWP393262 PGL393257:PGL393262 PQH393257:PQH393262 QAD393257:QAD393262 QJZ393257:QJZ393262 QTV393257:QTV393262 RDR393257:RDR393262 RNN393257:RNN393262 RXJ393257:RXJ393262 SHF393257:SHF393262 SRB393257:SRB393262 TAX393257:TAX393262 TKT393257:TKT393262 TUP393257:TUP393262 UEL393257:UEL393262 UOH393257:UOH393262 UYD393257:UYD393262 VHZ393257:VHZ393262 VRV393257:VRV393262 WBR393257:WBR393262 WLN393257:WLN393262 WVJ393257:WVJ393262 B458793:B458798 IX458793:IX458798 ST458793:ST458798 ACP458793:ACP458798 AML458793:AML458798 AWH458793:AWH458798 BGD458793:BGD458798 BPZ458793:BPZ458798 BZV458793:BZV458798 CJR458793:CJR458798 CTN458793:CTN458798 DDJ458793:DDJ458798 DNF458793:DNF458798 DXB458793:DXB458798 EGX458793:EGX458798 EQT458793:EQT458798 FAP458793:FAP458798 FKL458793:FKL458798 FUH458793:FUH458798 GED458793:GED458798 GNZ458793:GNZ458798 GXV458793:GXV458798 HHR458793:HHR458798 HRN458793:HRN458798 IBJ458793:IBJ458798 ILF458793:ILF458798 IVB458793:IVB458798 JEX458793:JEX458798 JOT458793:JOT458798 JYP458793:JYP458798 KIL458793:KIL458798 KSH458793:KSH458798 LCD458793:LCD458798 LLZ458793:LLZ458798 LVV458793:LVV458798 MFR458793:MFR458798 MPN458793:MPN458798 MZJ458793:MZJ458798 NJF458793:NJF458798 NTB458793:NTB458798 OCX458793:OCX458798 OMT458793:OMT458798 OWP458793:OWP458798 PGL458793:PGL458798 PQH458793:PQH458798 QAD458793:QAD458798 QJZ458793:QJZ458798 QTV458793:QTV458798 RDR458793:RDR458798 RNN458793:RNN458798 RXJ458793:RXJ458798 SHF458793:SHF458798 SRB458793:SRB458798 TAX458793:TAX458798 TKT458793:TKT458798 TUP458793:TUP458798 UEL458793:UEL458798 UOH458793:UOH458798 UYD458793:UYD458798 VHZ458793:VHZ458798 VRV458793:VRV458798 WBR458793:WBR458798 WLN458793:WLN458798 WVJ458793:WVJ458798 B524329:B524334 IX524329:IX524334 ST524329:ST524334 ACP524329:ACP524334 AML524329:AML524334 AWH524329:AWH524334 BGD524329:BGD524334 BPZ524329:BPZ524334 BZV524329:BZV524334 CJR524329:CJR524334 CTN524329:CTN524334 DDJ524329:DDJ524334 DNF524329:DNF524334 DXB524329:DXB524334 EGX524329:EGX524334 EQT524329:EQT524334 FAP524329:FAP524334 FKL524329:FKL524334 FUH524329:FUH524334 GED524329:GED524334 GNZ524329:GNZ524334 GXV524329:GXV524334 HHR524329:HHR524334 HRN524329:HRN524334 IBJ524329:IBJ524334 ILF524329:ILF524334 IVB524329:IVB524334 JEX524329:JEX524334 JOT524329:JOT524334 JYP524329:JYP524334 KIL524329:KIL524334 KSH524329:KSH524334 LCD524329:LCD524334 LLZ524329:LLZ524334 LVV524329:LVV524334 MFR524329:MFR524334 MPN524329:MPN524334 MZJ524329:MZJ524334 NJF524329:NJF524334 NTB524329:NTB524334 OCX524329:OCX524334 OMT524329:OMT524334 OWP524329:OWP524334 PGL524329:PGL524334 PQH524329:PQH524334 QAD524329:QAD524334 QJZ524329:QJZ524334 QTV524329:QTV524334 RDR524329:RDR524334 RNN524329:RNN524334 RXJ524329:RXJ524334 SHF524329:SHF524334 SRB524329:SRB524334 TAX524329:TAX524334 TKT524329:TKT524334 TUP524329:TUP524334 UEL524329:UEL524334 UOH524329:UOH524334 UYD524329:UYD524334 VHZ524329:VHZ524334 VRV524329:VRV524334 WBR524329:WBR524334 WLN524329:WLN524334 WVJ524329:WVJ524334 B589865:B589870 IX589865:IX589870 ST589865:ST589870 ACP589865:ACP589870 AML589865:AML589870 AWH589865:AWH589870 BGD589865:BGD589870 BPZ589865:BPZ589870 BZV589865:BZV589870 CJR589865:CJR589870 CTN589865:CTN589870 DDJ589865:DDJ589870 DNF589865:DNF589870 DXB589865:DXB589870 EGX589865:EGX589870 EQT589865:EQT589870 FAP589865:FAP589870 FKL589865:FKL589870 FUH589865:FUH589870 GED589865:GED589870 GNZ589865:GNZ589870 GXV589865:GXV589870 HHR589865:HHR589870 HRN589865:HRN589870 IBJ589865:IBJ589870 ILF589865:ILF589870 IVB589865:IVB589870 JEX589865:JEX589870 JOT589865:JOT589870 JYP589865:JYP589870 KIL589865:KIL589870 KSH589865:KSH589870 LCD589865:LCD589870 LLZ589865:LLZ589870 LVV589865:LVV589870 MFR589865:MFR589870 MPN589865:MPN589870 MZJ589865:MZJ589870 NJF589865:NJF589870 NTB589865:NTB589870 OCX589865:OCX589870 OMT589865:OMT589870 OWP589865:OWP589870 PGL589865:PGL589870 PQH589865:PQH589870 QAD589865:QAD589870 QJZ589865:QJZ589870 QTV589865:QTV589870 RDR589865:RDR589870 RNN589865:RNN589870 RXJ589865:RXJ589870 SHF589865:SHF589870 SRB589865:SRB589870 TAX589865:TAX589870 TKT589865:TKT589870 TUP589865:TUP589870 UEL589865:UEL589870 UOH589865:UOH589870 UYD589865:UYD589870 VHZ589865:VHZ589870 VRV589865:VRV589870 WBR589865:WBR589870 WLN589865:WLN589870 WVJ589865:WVJ589870 B655401:B655406 IX655401:IX655406 ST655401:ST655406 ACP655401:ACP655406 AML655401:AML655406 AWH655401:AWH655406 BGD655401:BGD655406 BPZ655401:BPZ655406 BZV655401:BZV655406 CJR655401:CJR655406 CTN655401:CTN655406 DDJ655401:DDJ655406 DNF655401:DNF655406 DXB655401:DXB655406 EGX655401:EGX655406 EQT655401:EQT655406 FAP655401:FAP655406 FKL655401:FKL655406 FUH655401:FUH655406 GED655401:GED655406 GNZ655401:GNZ655406 GXV655401:GXV655406 HHR655401:HHR655406 HRN655401:HRN655406 IBJ655401:IBJ655406 ILF655401:ILF655406 IVB655401:IVB655406 JEX655401:JEX655406 JOT655401:JOT655406 JYP655401:JYP655406 KIL655401:KIL655406 KSH655401:KSH655406 LCD655401:LCD655406 LLZ655401:LLZ655406 LVV655401:LVV655406 MFR655401:MFR655406 MPN655401:MPN655406 MZJ655401:MZJ655406 NJF655401:NJF655406 NTB655401:NTB655406 OCX655401:OCX655406 OMT655401:OMT655406 OWP655401:OWP655406 PGL655401:PGL655406 PQH655401:PQH655406 QAD655401:QAD655406 QJZ655401:QJZ655406 QTV655401:QTV655406 RDR655401:RDR655406 RNN655401:RNN655406 RXJ655401:RXJ655406 SHF655401:SHF655406 SRB655401:SRB655406 TAX655401:TAX655406 TKT655401:TKT655406 TUP655401:TUP655406 UEL655401:UEL655406 UOH655401:UOH655406 UYD655401:UYD655406 VHZ655401:VHZ655406 VRV655401:VRV655406 WBR655401:WBR655406 WLN655401:WLN655406 WVJ655401:WVJ655406 B720937:B720942 IX720937:IX720942 ST720937:ST720942 ACP720937:ACP720942 AML720937:AML720942 AWH720937:AWH720942 BGD720937:BGD720942 BPZ720937:BPZ720942 BZV720937:BZV720942 CJR720937:CJR720942 CTN720937:CTN720942 DDJ720937:DDJ720942 DNF720937:DNF720942 DXB720937:DXB720942 EGX720937:EGX720942 EQT720937:EQT720942 FAP720937:FAP720942 FKL720937:FKL720942 FUH720937:FUH720942 GED720937:GED720942 GNZ720937:GNZ720942 GXV720937:GXV720942 HHR720937:HHR720942 HRN720937:HRN720942 IBJ720937:IBJ720942 ILF720937:ILF720942 IVB720937:IVB720942 JEX720937:JEX720942 JOT720937:JOT720942 JYP720937:JYP720942 KIL720937:KIL720942 KSH720937:KSH720942 LCD720937:LCD720942 LLZ720937:LLZ720942 LVV720937:LVV720942 MFR720937:MFR720942 MPN720937:MPN720942 MZJ720937:MZJ720942 NJF720937:NJF720942 NTB720937:NTB720942 OCX720937:OCX720942 OMT720937:OMT720942 OWP720937:OWP720942 PGL720937:PGL720942 PQH720937:PQH720942 QAD720937:QAD720942 QJZ720937:QJZ720942 QTV720937:QTV720942 RDR720937:RDR720942 RNN720937:RNN720942 RXJ720937:RXJ720942 SHF720937:SHF720942 SRB720937:SRB720942 TAX720937:TAX720942 TKT720937:TKT720942 TUP720937:TUP720942 UEL720937:UEL720942 UOH720937:UOH720942 UYD720937:UYD720942 VHZ720937:VHZ720942 VRV720937:VRV720942 WBR720937:WBR720942 WLN720937:WLN720942 WVJ720937:WVJ720942 B786473:B786478 IX786473:IX786478 ST786473:ST786478 ACP786473:ACP786478 AML786473:AML786478 AWH786473:AWH786478 BGD786473:BGD786478 BPZ786473:BPZ786478 BZV786473:BZV786478 CJR786473:CJR786478 CTN786473:CTN786478 DDJ786473:DDJ786478 DNF786473:DNF786478 DXB786473:DXB786478 EGX786473:EGX786478 EQT786473:EQT786478 FAP786473:FAP786478 FKL786473:FKL786478 FUH786473:FUH786478 GED786473:GED786478 GNZ786473:GNZ786478 GXV786473:GXV786478 HHR786473:HHR786478 HRN786473:HRN786478 IBJ786473:IBJ786478 ILF786473:ILF786478 IVB786473:IVB786478 JEX786473:JEX786478 JOT786473:JOT786478 JYP786473:JYP786478 KIL786473:KIL786478 KSH786473:KSH786478 LCD786473:LCD786478 LLZ786473:LLZ786478 LVV786473:LVV786478 MFR786473:MFR786478 MPN786473:MPN786478 MZJ786473:MZJ786478 NJF786473:NJF786478 NTB786473:NTB786478 OCX786473:OCX786478 OMT786473:OMT786478 OWP786473:OWP786478 PGL786473:PGL786478 PQH786473:PQH786478 QAD786473:QAD786478 QJZ786473:QJZ786478 QTV786473:QTV786478 RDR786473:RDR786478 RNN786473:RNN786478 RXJ786473:RXJ786478 SHF786473:SHF786478 SRB786473:SRB786478 TAX786473:TAX786478 TKT786473:TKT786478 TUP786473:TUP786478 UEL786473:UEL786478 UOH786473:UOH786478 UYD786473:UYD786478 VHZ786473:VHZ786478 VRV786473:VRV786478 WBR786473:WBR786478 WLN786473:WLN786478 WVJ786473:WVJ786478 B852009:B852014 IX852009:IX852014 ST852009:ST852014 ACP852009:ACP852014 AML852009:AML852014 AWH852009:AWH852014 BGD852009:BGD852014 BPZ852009:BPZ852014 BZV852009:BZV852014 CJR852009:CJR852014 CTN852009:CTN852014 DDJ852009:DDJ852014 DNF852009:DNF852014 DXB852009:DXB852014 EGX852009:EGX852014 EQT852009:EQT852014 FAP852009:FAP852014 FKL852009:FKL852014 FUH852009:FUH852014 GED852009:GED852014 GNZ852009:GNZ852014 GXV852009:GXV852014 HHR852009:HHR852014 HRN852009:HRN852014 IBJ852009:IBJ852014 ILF852009:ILF852014 IVB852009:IVB852014 JEX852009:JEX852014 JOT852009:JOT852014 JYP852009:JYP852014 KIL852009:KIL852014 KSH852009:KSH852014 LCD852009:LCD852014 LLZ852009:LLZ852014 LVV852009:LVV852014 MFR852009:MFR852014 MPN852009:MPN852014 MZJ852009:MZJ852014 NJF852009:NJF852014 NTB852009:NTB852014 OCX852009:OCX852014 OMT852009:OMT852014 OWP852009:OWP852014 PGL852009:PGL852014 PQH852009:PQH852014 QAD852009:QAD852014 QJZ852009:QJZ852014 QTV852009:QTV852014 RDR852009:RDR852014 RNN852009:RNN852014 RXJ852009:RXJ852014 SHF852009:SHF852014 SRB852009:SRB852014 TAX852009:TAX852014 TKT852009:TKT852014 TUP852009:TUP852014 UEL852009:UEL852014 UOH852009:UOH852014 UYD852009:UYD852014 VHZ852009:VHZ852014 VRV852009:VRV852014 WBR852009:WBR852014 WLN852009:WLN852014 WVJ852009:WVJ852014 B917545:B917550 IX917545:IX917550 ST917545:ST917550 ACP917545:ACP917550 AML917545:AML917550 AWH917545:AWH917550 BGD917545:BGD917550 BPZ917545:BPZ917550 BZV917545:BZV917550 CJR917545:CJR917550 CTN917545:CTN917550 DDJ917545:DDJ917550 DNF917545:DNF917550 DXB917545:DXB917550 EGX917545:EGX917550 EQT917545:EQT917550 FAP917545:FAP917550 FKL917545:FKL917550 FUH917545:FUH917550 GED917545:GED917550 GNZ917545:GNZ917550 GXV917545:GXV917550 HHR917545:HHR917550 HRN917545:HRN917550 IBJ917545:IBJ917550 ILF917545:ILF917550 IVB917545:IVB917550 JEX917545:JEX917550 JOT917545:JOT917550 JYP917545:JYP917550 KIL917545:KIL917550 KSH917545:KSH917550 LCD917545:LCD917550 LLZ917545:LLZ917550 LVV917545:LVV917550 MFR917545:MFR917550 MPN917545:MPN917550 MZJ917545:MZJ917550 NJF917545:NJF917550 NTB917545:NTB917550 OCX917545:OCX917550 OMT917545:OMT917550 OWP917545:OWP917550 PGL917545:PGL917550 PQH917545:PQH917550 QAD917545:QAD917550 QJZ917545:QJZ917550 QTV917545:QTV917550 RDR917545:RDR917550 RNN917545:RNN917550 RXJ917545:RXJ917550 SHF917545:SHF917550 SRB917545:SRB917550 TAX917545:TAX917550 TKT917545:TKT917550 TUP917545:TUP917550 UEL917545:UEL917550 UOH917545:UOH917550 UYD917545:UYD917550 VHZ917545:VHZ917550 VRV917545:VRV917550 WBR917545:WBR917550 WLN917545:WLN917550 WVJ917545:WVJ917550 B983081:B983086 IX983081:IX983086 ST983081:ST983086 ACP983081:ACP983086 AML983081:AML983086 AWH983081:AWH983086 BGD983081:BGD983086 BPZ983081:BPZ983086 BZV983081:BZV983086 CJR983081:CJR983086 CTN983081:CTN983086 DDJ983081:DDJ983086 DNF983081:DNF983086 DXB983081:DXB983086 EGX983081:EGX983086 EQT983081:EQT983086 FAP983081:FAP983086 FKL983081:FKL983086 FUH983081:FUH983086 GED983081:GED983086 GNZ983081:GNZ983086 GXV983081:GXV983086 HHR983081:HHR983086 HRN983081:HRN983086 IBJ983081:IBJ983086 ILF983081:ILF983086 IVB983081:IVB983086 JEX983081:JEX983086 JOT983081:JOT983086 JYP983081:JYP983086 KIL983081:KIL983086 KSH983081:KSH983086 LCD983081:LCD983086 LLZ983081:LLZ983086 LVV983081:LVV983086 MFR983081:MFR983086 MPN983081:MPN983086 MZJ983081:MZJ983086 NJF983081:NJF983086 NTB983081:NTB983086 OCX983081:OCX983086 OMT983081:OMT983086 OWP983081:OWP983086 PGL983081:PGL983086 PQH983081:PQH983086 QAD983081:QAD983086 QJZ983081:QJZ983086 QTV983081:QTV983086 RDR983081:RDR983086 RNN983081:RNN983086 RXJ983081:RXJ983086 SHF983081:SHF983086 SRB983081:SRB983086 TAX983081:TAX983086 TKT983081:TKT983086 TUP983081:TUP983086 UEL983081:UEL983086 UOH983081:UOH983086 UYD983081:UYD983086 VHZ983081:VHZ983086 VRV983081:VRV983086 WBR983081:WBR983086 WLN983081:WLN983086 WVJ983081:WVJ983086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F2443994-1990-410D-9814-D1C0C27DCC69}">
      <formula1>7</formula1>
    </dataValidation>
    <dataValidation errorStyle="warning" allowBlank="1" showInputMessage="1" showErrorMessage="1"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xr:uid="{41E0DDC8-261E-4AB3-8061-BC2EE508DB8E}"/>
    <dataValidation type="list" allowBlank="1" showInputMessage="1" showErrorMessage="1" sqref="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xr:uid="{C0864C61-C5A2-4FE1-ADF3-6228D634D4FD}">
      <formula1>#REF!</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xr:uid="{C25E4E91-4ED2-472B-BC0E-F23C2DE5E441}">
      <formula1>$B$99:$B$319</formula1>
    </dataValidation>
    <dataValidation type="list" allowBlank="1" showInputMessage="1" showErrorMessage="1" sqref="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xr:uid="{B689E8EE-2EF8-40E6-B81B-823678AD4A65}">
      <formula1>$Q$99:$Q$112</formula1>
    </dataValidation>
    <dataValidation type="list" allowBlank="1" showInputMessage="1" showErrorMessage="1" sqref="I10:N10 JE10:JJ10 TA10:TF10 ACW10:ADB10 AMS10:AMX10 AWO10:AWT10 BGK10:BGP10 BQG10:BQL10 CAC10:CAH10 CJY10:CKD10 CTU10:CTZ10 DDQ10:DDV10 DNM10:DNR10 DXI10:DXN10 EHE10:EHJ10 ERA10:ERF10 FAW10:FBB10 FKS10:FKX10 FUO10:FUT10 GEK10:GEP10 GOG10:GOL10 GYC10:GYH10 HHY10:HID10 HRU10:HRZ10 IBQ10:IBV10 ILM10:ILR10 IVI10:IVN10 JFE10:JFJ10 JPA10:JPF10 JYW10:JZB10 KIS10:KIX10 KSO10:KST10 LCK10:LCP10 LMG10:LML10 LWC10:LWH10 MFY10:MGD10 MPU10:MPZ10 MZQ10:MZV10 NJM10:NJR10 NTI10:NTN10 ODE10:ODJ10 ONA10:ONF10 OWW10:OXB10 PGS10:PGX10 PQO10:PQT10 QAK10:QAP10 QKG10:QKL10 QUC10:QUH10 RDY10:RED10 RNU10:RNZ10 RXQ10:RXV10 SHM10:SHR10 SRI10:SRN10 TBE10:TBJ10 TLA10:TLF10 TUW10:TVB10 UES10:UEX10 UOO10:UOT10 UYK10:UYP10 VIG10:VIL10 VSC10:VSH10 WBY10:WCD10 WLU10:WLZ10 WVQ10:WVV10 I65546:N65546 JE65546:JJ65546 TA65546:TF65546 ACW65546:ADB65546 AMS65546:AMX65546 AWO65546:AWT65546 BGK65546:BGP65546 BQG65546:BQL65546 CAC65546:CAH65546 CJY65546:CKD65546 CTU65546:CTZ65546 DDQ65546:DDV65546 DNM65546:DNR65546 DXI65546:DXN65546 EHE65546:EHJ65546 ERA65546:ERF65546 FAW65546:FBB65546 FKS65546:FKX65546 FUO65546:FUT65546 GEK65546:GEP65546 GOG65546:GOL65546 GYC65546:GYH65546 HHY65546:HID65546 HRU65546:HRZ65546 IBQ65546:IBV65546 ILM65546:ILR65546 IVI65546:IVN65546 JFE65546:JFJ65546 JPA65546:JPF65546 JYW65546:JZB65546 KIS65546:KIX65546 KSO65546:KST65546 LCK65546:LCP65546 LMG65546:LML65546 LWC65546:LWH65546 MFY65546:MGD65546 MPU65546:MPZ65546 MZQ65546:MZV65546 NJM65546:NJR65546 NTI65546:NTN65546 ODE65546:ODJ65546 ONA65546:ONF65546 OWW65546:OXB65546 PGS65546:PGX65546 PQO65546:PQT65546 QAK65546:QAP65546 QKG65546:QKL65546 QUC65546:QUH65546 RDY65546:RED65546 RNU65546:RNZ65546 RXQ65546:RXV65546 SHM65546:SHR65546 SRI65546:SRN65546 TBE65546:TBJ65546 TLA65546:TLF65546 TUW65546:TVB65546 UES65546:UEX65546 UOO65546:UOT65546 UYK65546:UYP65546 VIG65546:VIL65546 VSC65546:VSH65546 WBY65546:WCD65546 WLU65546:WLZ65546 WVQ65546:WVV65546 I131082:N131082 JE131082:JJ131082 TA131082:TF131082 ACW131082:ADB131082 AMS131082:AMX131082 AWO131082:AWT131082 BGK131082:BGP131082 BQG131082:BQL131082 CAC131082:CAH131082 CJY131082:CKD131082 CTU131082:CTZ131082 DDQ131082:DDV131082 DNM131082:DNR131082 DXI131082:DXN131082 EHE131082:EHJ131082 ERA131082:ERF131082 FAW131082:FBB131082 FKS131082:FKX131082 FUO131082:FUT131082 GEK131082:GEP131082 GOG131082:GOL131082 GYC131082:GYH131082 HHY131082:HID131082 HRU131082:HRZ131082 IBQ131082:IBV131082 ILM131082:ILR131082 IVI131082:IVN131082 JFE131082:JFJ131082 JPA131082:JPF131082 JYW131082:JZB131082 KIS131082:KIX131082 KSO131082:KST131082 LCK131082:LCP131082 LMG131082:LML131082 LWC131082:LWH131082 MFY131082:MGD131082 MPU131082:MPZ131082 MZQ131082:MZV131082 NJM131082:NJR131082 NTI131082:NTN131082 ODE131082:ODJ131082 ONA131082:ONF131082 OWW131082:OXB131082 PGS131082:PGX131082 PQO131082:PQT131082 QAK131082:QAP131082 QKG131082:QKL131082 QUC131082:QUH131082 RDY131082:RED131082 RNU131082:RNZ131082 RXQ131082:RXV131082 SHM131082:SHR131082 SRI131082:SRN131082 TBE131082:TBJ131082 TLA131082:TLF131082 TUW131082:TVB131082 UES131082:UEX131082 UOO131082:UOT131082 UYK131082:UYP131082 VIG131082:VIL131082 VSC131082:VSH131082 WBY131082:WCD131082 WLU131082:WLZ131082 WVQ131082:WVV131082 I196618:N196618 JE196618:JJ196618 TA196618:TF196618 ACW196618:ADB196618 AMS196618:AMX196618 AWO196618:AWT196618 BGK196618:BGP196618 BQG196618:BQL196618 CAC196618:CAH196618 CJY196618:CKD196618 CTU196618:CTZ196618 DDQ196618:DDV196618 DNM196618:DNR196618 DXI196618:DXN196618 EHE196618:EHJ196618 ERA196618:ERF196618 FAW196618:FBB196618 FKS196618:FKX196618 FUO196618:FUT196618 GEK196618:GEP196618 GOG196618:GOL196618 GYC196618:GYH196618 HHY196618:HID196618 HRU196618:HRZ196618 IBQ196618:IBV196618 ILM196618:ILR196618 IVI196618:IVN196618 JFE196618:JFJ196618 JPA196618:JPF196618 JYW196618:JZB196618 KIS196618:KIX196618 KSO196618:KST196618 LCK196618:LCP196618 LMG196618:LML196618 LWC196618:LWH196618 MFY196618:MGD196618 MPU196618:MPZ196618 MZQ196618:MZV196618 NJM196618:NJR196618 NTI196618:NTN196618 ODE196618:ODJ196618 ONA196618:ONF196618 OWW196618:OXB196618 PGS196618:PGX196618 PQO196618:PQT196618 QAK196618:QAP196618 QKG196618:QKL196618 QUC196618:QUH196618 RDY196618:RED196618 RNU196618:RNZ196618 RXQ196618:RXV196618 SHM196618:SHR196618 SRI196618:SRN196618 TBE196618:TBJ196618 TLA196618:TLF196618 TUW196618:TVB196618 UES196618:UEX196618 UOO196618:UOT196618 UYK196618:UYP196618 VIG196618:VIL196618 VSC196618:VSH196618 WBY196618:WCD196618 WLU196618:WLZ196618 WVQ196618:WVV196618 I262154:N262154 JE262154:JJ262154 TA262154:TF262154 ACW262154:ADB262154 AMS262154:AMX262154 AWO262154:AWT262154 BGK262154:BGP262154 BQG262154:BQL262154 CAC262154:CAH262154 CJY262154:CKD262154 CTU262154:CTZ262154 DDQ262154:DDV262154 DNM262154:DNR262154 DXI262154:DXN262154 EHE262154:EHJ262154 ERA262154:ERF262154 FAW262154:FBB262154 FKS262154:FKX262154 FUO262154:FUT262154 GEK262154:GEP262154 GOG262154:GOL262154 GYC262154:GYH262154 HHY262154:HID262154 HRU262154:HRZ262154 IBQ262154:IBV262154 ILM262154:ILR262154 IVI262154:IVN262154 JFE262154:JFJ262154 JPA262154:JPF262154 JYW262154:JZB262154 KIS262154:KIX262154 KSO262154:KST262154 LCK262154:LCP262154 LMG262154:LML262154 LWC262154:LWH262154 MFY262154:MGD262154 MPU262154:MPZ262154 MZQ262154:MZV262154 NJM262154:NJR262154 NTI262154:NTN262154 ODE262154:ODJ262154 ONA262154:ONF262154 OWW262154:OXB262154 PGS262154:PGX262154 PQO262154:PQT262154 QAK262154:QAP262154 QKG262154:QKL262154 QUC262154:QUH262154 RDY262154:RED262154 RNU262154:RNZ262154 RXQ262154:RXV262154 SHM262154:SHR262154 SRI262154:SRN262154 TBE262154:TBJ262154 TLA262154:TLF262154 TUW262154:TVB262154 UES262154:UEX262154 UOO262154:UOT262154 UYK262154:UYP262154 VIG262154:VIL262154 VSC262154:VSH262154 WBY262154:WCD262154 WLU262154:WLZ262154 WVQ262154:WVV262154 I327690:N327690 JE327690:JJ327690 TA327690:TF327690 ACW327690:ADB327690 AMS327690:AMX327690 AWO327690:AWT327690 BGK327690:BGP327690 BQG327690:BQL327690 CAC327690:CAH327690 CJY327690:CKD327690 CTU327690:CTZ327690 DDQ327690:DDV327690 DNM327690:DNR327690 DXI327690:DXN327690 EHE327690:EHJ327690 ERA327690:ERF327690 FAW327690:FBB327690 FKS327690:FKX327690 FUO327690:FUT327690 GEK327690:GEP327690 GOG327690:GOL327690 GYC327690:GYH327690 HHY327690:HID327690 HRU327690:HRZ327690 IBQ327690:IBV327690 ILM327690:ILR327690 IVI327690:IVN327690 JFE327690:JFJ327690 JPA327690:JPF327690 JYW327690:JZB327690 KIS327690:KIX327690 KSO327690:KST327690 LCK327690:LCP327690 LMG327690:LML327690 LWC327690:LWH327690 MFY327690:MGD327690 MPU327690:MPZ327690 MZQ327690:MZV327690 NJM327690:NJR327690 NTI327690:NTN327690 ODE327690:ODJ327690 ONA327690:ONF327690 OWW327690:OXB327690 PGS327690:PGX327690 PQO327690:PQT327690 QAK327690:QAP327690 QKG327690:QKL327690 QUC327690:QUH327690 RDY327690:RED327690 RNU327690:RNZ327690 RXQ327690:RXV327690 SHM327690:SHR327690 SRI327690:SRN327690 TBE327690:TBJ327690 TLA327690:TLF327690 TUW327690:TVB327690 UES327690:UEX327690 UOO327690:UOT327690 UYK327690:UYP327690 VIG327690:VIL327690 VSC327690:VSH327690 WBY327690:WCD327690 WLU327690:WLZ327690 WVQ327690:WVV327690 I393226:N393226 JE393226:JJ393226 TA393226:TF393226 ACW393226:ADB393226 AMS393226:AMX393226 AWO393226:AWT393226 BGK393226:BGP393226 BQG393226:BQL393226 CAC393226:CAH393226 CJY393226:CKD393226 CTU393226:CTZ393226 DDQ393226:DDV393226 DNM393226:DNR393226 DXI393226:DXN393226 EHE393226:EHJ393226 ERA393226:ERF393226 FAW393226:FBB393226 FKS393226:FKX393226 FUO393226:FUT393226 GEK393226:GEP393226 GOG393226:GOL393226 GYC393226:GYH393226 HHY393226:HID393226 HRU393226:HRZ393226 IBQ393226:IBV393226 ILM393226:ILR393226 IVI393226:IVN393226 JFE393226:JFJ393226 JPA393226:JPF393226 JYW393226:JZB393226 KIS393226:KIX393226 KSO393226:KST393226 LCK393226:LCP393226 LMG393226:LML393226 LWC393226:LWH393226 MFY393226:MGD393226 MPU393226:MPZ393226 MZQ393226:MZV393226 NJM393226:NJR393226 NTI393226:NTN393226 ODE393226:ODJ393226 ONA393226:ONF393226 OWW393226:OXB393226 PGS393226:PGX393226 PQO393226:PQT393226 QAK393226:QAP393226 QKG393226:QKL393226 QUC393226:QUH393226 RDY393226:RED393226 RNU393226:RNZ393226 RXQ393226:RXV393226 SHM393226:SHR393226 SRI393226:SRN393226 TBE393226:TBJ393226 TLA393226:TLF393226 TUW393226:TVB393226 UES393226:UEX393226 UOO393226:UOT393226 UYK393226:UYP393226 VIG393226:VIL393226 VSC393226:VSH393226 WBY393226:WCD393226 WLU393226:WLZ393226 WVQ393226:WVV393226 I458762:N458762 JE458762:JJ458762 TA458762:TF458762 ACW458762:ADB458762 AMS458762:AMX458762 AWO458762:AWT458762 BGK458762:BGP458762 BQG458762:BQL458762 CAC458762:CAH458762 CJY458762:CKD458762 CTU458762:CTZ458762 DDQ458762:DDV458762 DNM458762:DNR458762 DXI458762:DXN458762 EHE458762:EHJ458762 ERA458762:ERF458762 FAW458762:FBB458762 FKS458762:FKX458762 FUO458762:FUT458762 GEK458762:GEP458762 GOG458762:GOL458762 GYC458762:GYH458762 HHY458762:HID458762 HRU458762:HRZ458762 IBQ458762:IBV458762 ILM458762:ILR458762 IVI458762:IVN458762 JFE458762:JFJ458762 JPA458762:JPF458762 JYW458762:JZB458762 KIS458762:KIX458762 KSO458762:KST458762 LCK458762:LCP458762 LMG458762:LML458762 LWC458762:LWH458762 MFY458762:MGD458762 MPU458762:MPZ458762 MZQ458762:MZV458762 NJM458762:NJR458762 NTI458762:NTN458762 ODE458762:ODJ458762 ONA458762:ONF458762 OWW458762:OXB458762 PGS458762:PGX458762 PQO458762:PQT458762 QAK458762:QAP458762 QKG458762:QKL458762 QUC458762:QUH458762 RDY458762:RED458762 RNU458762:RNZ458762 RXQ458762:RXV458762 SHM458762:SHR458762 SRI458762:SRN458762 TBE458762:TBJ458762 TLA458762:TLF458762 TUW458762:TVB458762 UES458762:UEX458762 UOO458762:UOT458762 UYK458762:UYP458762 VIG458762:VIL458762 VSC458762:VSH458762 WBY458762:WCD458762 WLU458762:WLZ458762 WVQ458762:WVV458762 I524298:N524298 JE524298:JJ524298 TA524298:TF524298 ACW524298:ADB524298 AMS524298:AMX524298 AWO524298:AWT524298 BGK524298:BGP524298 BQG524298:BQL524298 CAC524298:CAH524298 CJY524298:CKD524298 CTU524298:CTZ524298 DDQ524298:DDV524298 DNM524298:DNR524298 DXI524298:DXN524298 EHE524298:EHJ524298 ERA524298:ERF524298 FAW524298:FBB524298 FKS524298:FKX524298 FUO524298:FUT524298 GEK524298:GEP524298 GOG524298:GOL524298 GYC524298:GYH524298 HHY524298:HID524298 HRU524298:HRZ524298 IBQ524298:IBV524298 ILM524298:ILR524298 IVI524298:IVN524298 JFE524298:JFJ524298 JPA524298:JPF524298 JYW524298:JZB524298 KIS524298:KIX524298 KSO524298:KST524298 LCK524298:LCP524298 LMG524298:LML524298 LWC524298:LWH524298 MFY524298:MGD524298 MPU524298:MPZ524298 MZQ524298:MZV524298 NJM524298:NJR524298 NTI524298:NTN524298 ODE524298:ODJ524298 ONA524298:ONF524298 OWW524298:OXB524298 PGS524298:PGX524298 PQO524298:PQT524298 QAK524298:QAP524298 QKG524298:QKL524298 QUC524298:QUH524298 RDY524298:RED524298 RNU524298:RNZ524298 RXQ524298:RXV524298 SHM524298:SHR524298 SRI524298:SRN524298 TBE524298:TBJ524298 TLA524298:TLF524298 TUW524298:TVB524298 UES524298:UEX524298 UOO524298:UOT524298 UYK524298:UYP524298 VIG524298:VIL524298 VSC524298:VSH524298 WBY524298:WCD524298 WLU524298:WLZ524298 WVQ524298:WVV524298 I589834:N589834 JE589834:JJ589834 TA589834:TF589834 ACW589834:ADB589834 AMS589834:AMX589834 AWO589834:AWT589834 BGK589834:BGP589834 BQG589834:BQL589834 CAC589834:CAH589834 CJY589834:CKD589834 CTU589834:CTZ589834 DDQ589834:DDV589834 DNM589834:DNR589834 DXI589834:DXN589834 EHE589834:EHJ589834 ERA589834:ERF589834 FAW589834:FBB589834 FKS589834:FKX589834 FUO589834:FUT589834 GEK589834:GEP589834 GOG589834:GOL589834 GYC589834:GYH589834 HHY589834:HID589834 HRU589834:HRZ589834 IBQ589834:IBV589834 ILM589834:ILR589834 IVI589834:IVN589834 JFE589834:JFJ589834 JPA589834:JPF589834 JYW589834:JZB589834 KIS589834:KIX589834 KSO589834:KST589834 LCK589834:LCP589834 LMG589834:LML589834 LWC589834:LWH589834 MFY589834:MGD589834 MPU589834:MPZ589834 MZQ589834:MZV589834 NJM589834:NJR589834 NTI589834:NTN589834 ODE589834:ODJ589834 ONA589834:ONF589834 OWW589834:OXB589834 PGS589834:PGX589834 PQO589834:PQT589834 QAK589834:QAP589834 QKG589834:QKL589834 QUC589834:QUH589834 RDY589834:RED589834 RNU589834:RNZ589834 RXQ589834:RXV589834 SHM589834:SHR589834 SRI589834:SRN589834 TBE589834:TBJ589834 TLA589834:TLF589834 TUW589834:TVB589834 UES589834:UEX589834 UOO589834:UOT589834 UYK589834:UYP589834 VIG589834:VIL589834 VSC589834:VSH589834 WBY589834:WCD589834 WLU589834:WLZ589834 WVQ589834:WVV589834 I655370:N655370 JE655370:JJ655370 TA655370:TF655370 ACW655370:ADB655370 AMS655370:AMX655370 AWO655370:AWT655370 BGK655370:BGP655370 BQG655370:BQL655370 CAC655370:CAH655370 CJY655370:CKD655370 CTU655370:CTZ655370 DDQ655370:DDV655370 DNM655370:DNR655370 DXI655370:DXN655370 EHE655370:EHJ655370 ERA655370:ERF655370 FAW655370:FBB655370 FKS655370:FKX655370 FUO655370:FUT655370 GEK655370:GEP655370 GOG655370:GOL655370 GYC655370:GYH655370 HHY655370:HID655370 HRU655370:HRZ655370 IBQ655370:IBV655370 ILM655370:ILR655370 IVI655370:IVN655370 JFE655370:JFJ655370 JPA655370:JPF655370 JYW655370:JZB655370 KIS655370:KIX655370 KSO655370:KST655370 LCK655370:LCP655370 LMG655370:LML655370 LWC655370:LWH655370 MFY655370:MGD655370 MPU655370:MPZ655370 MZQ655370:MZV655370 NJM655370:NJR655370 NTI655370:NTN655370 ODE655370:ODJ655370 ONA655370:ONF655370 OWW655370:OXB655370 PGS655370:PGX655370 PQO655370:PQT655370 QAK655370:QAP655370 QKG655370:QKL655370 QUC655370:QUH655370 RDY655370:RED655370 RNU655370:RNZ655370 RXQ655370:RXV655370 SHM655370:SHR655370 SRI655370:SRN655370 TBE655370:TBJ655370 TLA655370:TLF655370 TUW655370:TVB655370 UES655370:UEX655370 UOO655370:UOT655370 UYK655370:UYP655370 VIG655370:VIL655370 VSC655370:VSH655370 WBY655370:WCD655370 WLU655370:WLZ655370 WVQ655370:WVV655370 I720906:N720906 JE720906:JJ720906 TA720906:TF720906 ACW720906:ADB720906 AMS720906:AMX720906 AWO720906:AWT720906 BGK720906:BGP720906 BQG720906:BQL720906 CAC720906:CAH720906 CJY720906:CKD720906 CTU720906:CTZ720906 DDQ720906:DDV720906 DNM720906:DNR720906 DXI720906:DXN720906 EHE720906:EHJ720906 ERA720906:ERF720906 FAW720906:FBB720906 FKS720906:FKX720906 FUO720906:FUT720906 GEK720906:GEP720906 GOG720906:GOL720906 GYC720906:GYH720906 HHY720906:HID720906 HRU720906:HRZ720906 IBQ720906:IBV720906 ILM720906:ILR720906 IVI720906:IVN720906 JFE720906:JFJ720906 JPA720906:JPF720906 JYW720906:JZB720906 KIS720906:KIX720906 KSO720906:KST720906 LCK720906:LCP720906 LMG720906:LML720906 LWC720906:LWH720906 MFY720906:MGD720906 MPU720906:MPZ720906 MZQ720906:MZV720906 NJM720906:NJR720906 NTI720906:NTN720906 ODE720906:ODJ720906 ONA720906:ONF720906 OWW720906:OXB720906 PGS720906:PGX720906 PQO720906:PQT720906 QAK720906:QAP720906 QKG720906:QKL720906 QUC720906:QUH720906 RDY720906:RED720906 RNU720906:RNZ720906 RXQ720906:RXV720906 SHM720906:SHR720906 SRI720906:SRN720906 TBE720906:TBJ720906 TLA720906:TLF720906 TUW720906:TVB720906 UES720906:UEX720906 UOO720906:UOT720906 UYK720906:UYP720906 VIG720906:VIL720906 VSC720906:VSH720906 WBY720906:WCD720906 WLU720906:WLZ720906 WVQ720906:WVV720906 I786442:N786442 JE786442:JJ786442 TA786442:TF786442 ACW786442:ADB786442 AMS786442:AMX786442 AWO786442:AWT786442 BGK786442:BGP786442 BQG786442:BQL786442 CAC786442:CAH786442 CJY786442:CKD786442 CTU786442:CTZ786442 DDQ786442:DDV786442 DNM786442:DNR786442 DXI786442:DXN786442 EHE786442:EHJ786442 ERA786442:ERF786442 FAW786442:FBB786442 FKS786442:FKX786442 FUO786442:FUT786442 GEK786442:GEP786442 GOG786442:GOL786442 GYC786442:GYH786442 HHY786442:HID786442 HRU786442:HRZ786442 IBQ786442:IBV786442 ILM786442:ILR786442 IVI786442:IVN786442 JFE786442:JFJ786442 JPA786442:JPF786442 JYW786442:JZB786442 KIS786442:KIX786442 KSO786442:KST786442 LCK786442:LCP786442 LMG786442:LML786442 LWC786442:LWH786442 MFY786442:MGD786442 MPU786442:MPZ786442 MZQ786442:MZV786442 NJM786442:NJR786442 NTI786442:NTN786442 ODE786442:ODJ786442 ONA786442:ONF786442 OWW786442:OXB786442 PGS786442:PGX786442 PQO786442:PQT786442 QAK786442:QAP786442 QKG786442:QKL786442 QUC786442:QUH786442 RDY786442:RED786442 RNU786442:RNZ786442 RXQ786442:RXV786442 SHM786442:SHR786442 SRI786442:SRN786442 TBE786442:TBJ786442 TLA786442:TLF786442 TUW786442:TVB786442 UES786442:UEX786442 UOO786442:UOT786442 UYK786442:UYP786442 VIG786442:VIL786442 VSC786442:VSH786442 WBY786442:WCD786442 WLU786442:WLZ786442 WVQ786442:WVV786442 I851978:N851978 JE851978:JJ851978 TA851978:TF851978 ACW851978:ADB851978 AMS851978:AMX851978 AWO851978:AWT851978 BGK851978:BGP851978 BQG851978:BQL851978 CAC851978:CAH851978 CJY851978:CKD851978 CTU851978:CTZ851978 DDQ851978:DDV851978 DNM851978:DNR851978 DXI851978:DXN851978 EHE851978:EHJ851978 ERA851978:ERF851978 FAW851978:FBB851978 FKS851978:FKX851978 FUO851978:FUT851978 GEK851978:GEP851978 GOG851978:GOL851978 GYC851978:GYH851978 HHY851978:HID851978 HRU851978:HRZ851978 IBQ851978:IBV851978 ILM851978:ILR851978 IVI851978:IVN851978 JFE851978:JFJ851978 JPA851978:JPF851978 JYW851978:JZB851978 KIS851978:KIX851978 KSO851978:KST851978 LCK851978:LCP851978 LMG851978:LML851978 LWC851978:LWH851978 MFY851978:MGD851978 MPU851978:MPZ851978 MZQ851978:MZV851978 NJM851978:NJR851978 NTI851978:NTN851978 ODE851978:ODJ851978 ONA851978:ONF851978 OWW851978:OXB851978 PGS851978:PGX851978 PQO851978:PQT851978 QAK851978:QAP851978 QKG851978:QKL851978 QUC851978:QUH851978 RDY851978:RED851978 RNU851978:RNZ851978 RXQ851978:RXV851978 SHM851978:SHR851978 SRI851978:SRN851978 TBE851978:TBJ851978 TLA851978:TLF851978 TUW851978:TVB851978 UES851978:UEX851978 UOO851978:UOT851978 UYK851978:UYP851978 VIG851978:VIL851978 VSC851978:VSH851978 WBY851978:WCD851978 WLU851978:WLZ851978 WVQ851978:WVV851978 I917514:N917514 JE917514:JJ917514 TA917514:TF917514 ACW917514:ADB917514 AMS917514:AMX917514 AWO917514:AWT917514 BGK917514:BGP917514 BQG917514:BQL917514 CAC917514:CAH917514 CJY917514:CKD917514 CTU917514:CTZ917514 DDQ917514:DDV917514 DNM917514:DNR917514 DXI917514:DXN917514 EHE917514:EHJ917514 ERA917514:ERF917514 FAW917514:FBB917514 FKS917514:FKX917514 FUO917514:FUT917514 GEK917514:GEP917514 GOG917514:GOL917514 GYC917514:GYH917514 HHY917514:HID917514 HRU917514:HRZ917514 IBQ917514:IBV917514 ILM917514:ILR917514 IVI917514:IVN917514 JFE917514:JFJ917514 JPA917514:JPF917514 JYW917514:JZB917514 KIS917514:KIX917514 KSO917514:KST917514 LCK917514:LCP917514 LMG917514:LML917514 LWC917514:LWH917514 MFY917514:MGD917514 MPU917514:MPZ917514 MZQ917514:MZV917514 NJM917514:NJR917514 NTI917514:NTN917514 ODE917514:ODJ917514 ONA917514:ONF917514 OWW917514:OXB917514 PGS917514:PGX917514 PQO917514:PQT917514 QAK917514:QAP917514 QKG917514:QKL917514 QUC917514:QUH917514 RDY917514:RED917514 RNU917514:RNZ917514 RXQ917514:RXV917514 SHM917514:SHR917514 SRI917514:SRN917514 TBE917514:TBJ917514 TLA917514:TLF917514 TUW917514:TVB917514 UES917514:UEX917514 UOO917514:UOT917514 UYK917514:UYP917514 VIG917514:VIL917514 VSC917514:VSH917514 WBY917514:WCD917514 WLU917514:WLZ917514 WVQ917514:WVV917514 I983050:N983050 JE983050:JJ983050 TA983050:TF983050 ACW983050:ADB983050 AMS983050:AMX983050 AWO983050:AWT983050 BGK983050:BGP983050 BQG983050:BQL983050 CAC983050:CAH983050 CJY983050:CKD983050 CTU983050:CTZ983050 DDQ983050:DDV983050 DNM983050:DNR983050 DXI983050:DXN983050 EHE983050:EHJ983050 ERA983050:ERF983050 FAW983050:FBB983050 FKS983050:FKX983050 FUO983050:FUT983050 GEK983050:GEP983050 GOG983050:GOL983050 GYC983050:GYH983050 HHY983050:HID983050 HRU983050:HRZ983050 IBQ983050:IBV983050 ILM983050:ILR983050 IVI983050:IVN983050 JFE983050:JFJ983050 JPA983050:JPF983050 JYW983050:JZB983050 KIS983050:KIX983050 KSO983050:KST983050 LCK983050:LCP983050 LMG983050:LML983050 LWC983050:LWH983050 MFY983050:MGD983050 MPU983050:MPZ983050 MZQ983050:MZV983050 NJM983050:NJR983050 NTI983050:NTN983050 ODE983050:ODJ983050 ONA983050:ONF983050 OWW983050:OXB983050 PGS983050:PGX983050 PQO983050:PQT983050 QAK983050:QAP983050 QKG983050:QKL983050 QUC983050:QUH983050 RDY983050:RED983050 RNU983050:RNZ983050 RXQ983050:RXV983050 SHM983050:SHR983050 SRI983050:SRN983050 TBE983050:TBJ983050 TLA983050:TLF983050 TUW983050:TVB983050 UES983050:UEX983050 UOO983050:UOT983050 UYK983050:UYP983050 VIG983050:VIL983050 VSC983050:VSH983050 WBY983050:WCD983050 WLU983050:WLZ983050 WVQ983050:WVV983050" xr:uid="{8E459ECA-74B1-4793-8B0F-D67B30FA0359}">
      <formula1>$E$99:$E$137</formula1>
    </dataValidation>
    <dataValidation type="list" allowBlank="1" showInputMessage="1" showErrorMessage="1" sqref="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xr:uid="{77BD3AA4-A6B5-4B7D-9D44-5DF2F45C3915}">
      <formula1>$O$40:$O$44</formula1>
    </dataValidation>
    <dataValidation type="list" allowBlank="1" showInputMessage="1" showErrorMessage="1" sqref="G15:H15 JC15:JD15 SY15:SZ15 ACU15:ACV15 AMQ15:AMR15 AWM15:AWN15 BGI15:BGJ15 BQE15:BQF15 CAA15:CAB15 CJW15:CJX15 CTS15:CTT15 DDO15:DDP15 DNK15:DNL15 DXG15:DXH15 EHC15:EHD15 EQY15:EQZ15 FAU15:FAV15 FKQ15:FKR15 FUM15:FUN15 GEI15:GEJ15 GOE15:GOF15 GYA15:GYB15 HHW15:HHX15 HRS15:HRT15 IBO15:IBP15 ILK15:ILL15 IVG15:IVH15 JFC15:JFD15 JOY15:JOZ15 JYU15:JYV15 KIQ15:KIR15 KSM15:KSN15 LCI15:LCJ15 LME15:LMF15 LWA15:LWB15 MFW15:MFX15 MPS15:MPT15 MZO15:MZP15 NJK15:NJL15 NTG15:NTH15 ODC15:ODD15 OMY15:OMZ15 OWU15:OWV15 PGQ15:PGR15 PQM15:PQN15 QAI15:QAJ15 QKE15:QKF15 QUA15:QUB15 RDW15:RDX15 RNS15:RNT15 RXO15:RXP15 SHK15:SHL15 SRG15:SRH15 TBC15:TBD15 TKY15:TKZ15 TUU15:TUV15 UEQ15:UER15 UOM15:UON15 UYI15:UYJ15 VIE15:VIF15 VSA15:VSB15 WBW15:WBX15 WLS15:WLT15 WVO15:WVP15 G65551:H65551 JC65551:JD65551 SY65551:SZ65551 ACU65551:ACV65551 AMQ65551:AMR65551 AWM65551:AWN65551 BGI65551:BGJ65551 BQE65551:BQF65551 CAA65551:CAB65551 CJW65551:CJX65551 CTS65551:CTT65551 DDO65551:DDP65551 DNK65551:DNL65551 DXG65551:DXH65551 EHC65551:EHD65551 EQY65551:EQZ65551 FAU65551:FAV65551 FKQ65551:FKR65551 FUM65551:FUN65551 GEI65551:GEJ65551 GOE65551:GOF65551 GYA65551:GYB65551 HHW65551:HHX65551 HRS65551:HRT65551 IBO65551:IBP65551 ILK65551:ILL65551 IVG65551:IVH65551 JFC65551:JFD65551 JOY65551:JOZ65551 JYU65551:JYV65551 KIQ65551:KIR65551 KSM65551:KSN65551 LCI65551:LCJ65551 LME65551:LMF65551 LWA65551:LWB65551 MFW65551:MFX65551 MPS65551:MPT65551 MZO65551:MZP65551 NJK65551:NJL65551 NTG65551:NTH65551 ODC65551:ODD65551 OMY65551:OMZ65551 OWU65551:OWV65551 PGQ65551:PGR65551 PQM65551:PQN65551 QAI65551:QAJ65551 QKE65551:QKF65551 QUA65551:QUB65551 RDW65551:RDX65551 RNS65551:RNT65551 RXO65551:RXP65551 SHK65551:SHL65551 SRG65551:SRH65551 TBC65551:TBD65551 TKY65551:TKZ65551 TUU65551:TUV65551 UEQ65551:UER65551 UOM65551:UON65551 UYI65551:UYJ65551 VIE65551:VIF65551 VSA65551:VSB65551 WBW65551:WBX65551 WLS65551:WLT65551 WVO65551:WVP65551 G131087:H131087 JC131087:JD131087 SY131087:SZ131087 ACU131087:ACV131087 AMQ131087:AMR131087 AWM131087:AWN131087 BGI131087:BGJ131087 BQE131087:BQF131087 CAA131087:CAB131087 CJW131087:CJX131087 CTS131087:CTT131087 DDO131087:DDP131087 DNK131087:DNL131087 DXG131087:DXH131087 EHC131087:EHD131087 EQY131087:EQZ131087 FAU131087:FAV131087 FKQ131087:FKR131087 FUM131087:FUN131087 GEI131087:GEJ131087 GOE131087:GOF131087 GYA131087:GYB131087 HHW131087:HHX131087 HRS131087:HRT131087 IBO131087:IBP131087 ILK131087:ILL131087 IVG131087:IVH131087 JFC131087:JFD131087 JOY131087:JOZ131087 JYU131087:JYV131087 KIQ131087:KIR131087 KSM131087:KSN131087 LCI131087:LCJ131087 LME131087:LMF131087 LWA131087:LWB131087 MFW131087:MFX131087 MPS131087:MPT131087 MZO131087:MZP131087 NJK131087:NJL131087 NTG131087:NTH131087 ODC131087:ODD131087 OMY131087:OMZ131087 OWU131087:OWV131087 PGQ131087:PGR131087 PQM131087:PQN131087 QAI131087:QAJ131087 QKE131087:QKF131087 QUA131087:QUB131087 RDW131087:RDX131087 RNS131087:RNT131087 RXO131087:RXP131087 SHK131087:SHL131087 SRG131087:SRH131087 TBC131087:TBD131087 TKY131087:TKZ131087 TUU131087:TUV131087 UEQ131087:UER131087 UOM131087:UON131087 UYI131087:UYJ131087 VIE131087:VIF131087 VSA131087:VSB131087 WBW131087:WBX131087 WLS131087:WLT131087 WVO131087:WVP131087 G196623:H196623 JC196623:JD196623 SY196623:SZ196623 ACU196623:ACV196623 AMQ196623:AMR196623 AWM196623:AWN196623 BGI196623:BGJ196623 BQE196623:BQF196623 CAA196623:CAB196623 CJW196623:CJX196623 CTS196623:CTT196623 DDO196623:DDP196623 DNK196623:DNL196623 DXG196623:DXH196623 EHC196623:EHD196623 EQY196623:EQZ196623 FAU196623:FAV196623 FKQ196623:FKR196623 FUM196623:FUN196623 GEI196623:GEJ196623 GOE196623:GOF196623 GYA196623:GYB196623 HHW196623:HHX196623 HRS196623:HRT196623 IBO196623:IBP196623 ILK196623:ILL196623 IVG196623:IVH196623 JFC196623:JFD196623 JOY196623:JOZ196623 JYU196623:JYV196623 KIQ196623:KIR196623 KSM196623:KSN196623 LCI196623:LCJ196623 LME196623:LMF196623 LWA196623:LWB196623 MFW196623:MFX196623 MPS196623:MPT196623 MZO196623:MZP196623 NJK196623:NJL196623 NTG196623:NTH196623 ODC196623:ODD196623 OMY196623:OMZ196623 OWU196623:OWV196623 PGQ196623:PGR196623 PQM196623:PQN196623 QAI196623:QAJ196623 QKE196623:QKF196623 QUA196623:QUB196623 RDW196623:RDX196623 RNS196623:RNT196623 RXO196623:RXP196623 SHK196623:SHL196623 SRG196623:SRH196623 TBC196623:TBD196623 TKY196623:TKZ196623 TUU196623:TUV196623 UEQ196623:UER196623 UOM196623:UON196623 UYI196623:UYJ196623 VIE196623:VIF196623 VSA196623:VSB196623 WBW196623:WBX196623 WLS196623:WLT196623 WVO196623:WVP196623 G262159:H262159 JC262159:JD262159 SY262159:SZ262159 ACU262159:ACV262159 AMQ262159:AMR262159 AWM262159:AWN262159 BGI262159:BGJ262159 BQE262159:BQF262159 CAA262159:CAB262159 CJW262159:CJX262159 CTS262159:CTT262159 DDO262159:DDP262159 DNK262159:DNL262159 DXG262159:DXH262159 EHC262159:EHD262159 EQY262159:EQZ262159 FAU262159:FAV262159 FKQ262159:FKR262159 FUM262159:FUN262159 GEI262159:GEJ262159 GOE262159:GOF262159 GYA262159:GYB262159 HHW262159:HHX262159 HRS262159:HRT262159 IBO262159:IBP262159 ILK262159:ILL262159 IVG262159:IVH262159 JFC262159:JFD262159 JOY262159:JOZ262159 JYU262159:JYV262159 KIQ262159:KIR262159 KSM262159:KSN262159 LCI262159:LCJ262159 LME262159:LMF262159 LWA262159:LWB262159 MFW262159:MFX262159 MPS262159:MPT262159 MZO262159:MZP262159 NJK262159:NJL262159 NTG262159:NTH262159 ODC262159:ODD262159 OMY262159:OMZ262159 OWU262159:OWV262159 PGQ262159:PGR262159 PQM262159:PQN262159 QAI262159:QAJ262159 QKE262159:QKF262159 QUA262159:QUB262159 RDW262159:RDX262159 RNS262159:RNT262159 RXO262159:RXP262159 SHK262159:SHL262159 SRG262159:SRH262159 TBC262159:TBD262159 TKY262159:TKZ262159 TUU262159:TUV262159 UEQ262159:UER262159 UOM262159:UON262159 UYI262159:UYJ262159 VIE262159:VIF262159 VSA262159:VSB262159 WBW262159:WBX262159 WLS262159:WLT262159 WVO262159:WVP262159 G327695:H327695 JC327695:JD327695 SY327695:SZ327695 ACU327695:ACV327695 AMQ327695:AMR327695 AWM327695:AWN327695 BGI327695:BGJ327695 BQE327695:BQF327695 CAA327695:CAB327695 CJW327695:CJX327695 CTS327695:CTT327695 DDO327695:DDP327695 DNK327695:DNL327695 DXG327695:DXH327695 EHC327695:EHD327695 EQY327695:EQZ327695 FAU327695:FAV327695 FKQ327695:FKR327695 FUM327695:FUN327695 GEI327695:GEJ327695 GOE327695:GOF327695 GYA327695:GYB327695 HHW327695:HHX327695 HRS327695:HRT327695 IBO327695:IBP327695 ILK327695:ILL327695 IVG327695:IVH327695 JFC327695:JFD327695 JOY327695:JOZ327695 JYU327695:JYV327695 KIQ327695:KIR327695 KSM327695:KSN327695 LCI327695:LCJ327695 LME327695:LMF327695 LWA327695:LWB327695 MFW327695:MFX327695 MPS327695:MPT327695 MZO327695:MZP327695 NJK327695:NJL327695 NTG327695:NTH327695 ODC327695:ODD327695 OMY327695:OMZ327695 OWU327695:OWV327695 PGQ327695:PGR327695 PQM327695:PQN327695 QAI327695:QAJ327695 QKE327695:QKF327695 QUA327695:QUB327695 RDW327695:RDX327695 RNS327695:RNT327695 RXO327695:RXP327695 SHK327695:SHL327695 SRG327695:SRH327695 TBC327695:TBD327695 TKY327695:TKZ327695 TUU327695:TUV327695 UEQ327695:UER327695 UOM327695:UON327695 UYI327695:UYJ327695 VIE327695:VIF327695 VSA327695:VSB327695 WBW327695:WBX327695 WLS327695:WLT327695 WVO327695:WVP327695 G393231:H393231 JC393231:JD393231 SY393231:SZ393231 ACU393231:ACV393231 AMQ393231:AMR393231 AWM393231:AWN393231 BGI393231:BGJ393231 BQE393231:BQF393231 CAA393231:CAB393231 CJW393231:CJX393231 CTS393231:CTT393231 DDO393231:DDP393231 DNK393231:DNL393231 DXG393231:DXH393231 EHC393231:EHD393231 EQY393231:EQZ393231 FAU393231:FAV393231 FKQ393231:FKR393231 FUM393231:FUN393231 GEI393231:GEJ393231 GOE393231:GOF393231 GYA393231:GYB393231 HHW393231:HHX393231 HRS393231:HRT393231 IBO393231:IBP393231 ILK393231:ILL393231 IVG393231:IVH393231 JFC393231:JFD393231 JOY393231:JOZ393231 JYU393231:JYV393231 KIQ393231:KIR393231 KSM393231:KSN393231 LCI393231:LCJ393231 LME393231:LMF393231 LWA393231:LWB393231 MFW393231:MFX393231 MPS393231:MPT393231 MZO393231:MZP393231 NJK393231:NJL393231 NTG393231:NTH393231 ODC393231:ODD393231 OMY393231:OMZ393231 OWU393231:OWV393231 PGQ393231:PGR393231 PQM393231:PQN393231 QAI393231:QAJ393231 QKE393231:QKF393231 QUA393231:QUB393231 RDW393231:RDX393231 RNS393231:RNT393231 RXO393231:RXP393231 SHK393231:SHL393231 SRG393231:SRH393231 TBC393231:TBD393231 TKY393231:TKZ393231 TUU393231:TUV393231 UEQ393231:UER393231 UOM393231:UON393231 UYI393231:UYJ393231 VIE393231:VIF393231 VSA393231:VSB393231 WBW393231:WBX393231 WLS393231:WLT393231 WVO393231:WVP393231 G458767:H458767 JC458767:JD458767 SY458767:SZ458767 ACU458767:ACV458767 AMQ458767:AMR458767 AWM458767:AWN458767 BGI458767:BGJ458767 BQE458767:BQF458767 CAA458767:CAB458767 CJW458767:CJX458767 CTS458767:CTT458767 DDO458767:DDP458767 DNK458767:DNL458767 DXG458767:DXH458767 EHC458767:EHD458767 EQY458767:EQZ458767 FAU458767:FAV458767 FKQ458767:FKR458767 FUM458767:FUN458767 GEI458767:GEJ458767 GOE458767:GOF458767 GYA458767:GYB458767 HHW458767:HHX458767 HRS458767:HRT458767 IBO458767:IBP458767 ILK458767:ILL458767 IVG458767:IVH458767 JFC458767:JFD458767 JOY458767:JOZ458767 JYU458767:JYV458767 KIQ458767:KIR458767 KSM458767:KSN458767 LCI458767:LCJ458767 LME458767:LMF458767 LWA458767:LWB458767 MFW458767:MFX458767 MPS458767:MPT458767 MZO458767:MZP458767 NJK458767:NJL458767 NTG458767:NTH458767 ODC458767:ODD458767 OMY458767:OMZ458767 OWU458767:OWV458767 PGQ458767:PGR458767 PQM458767:PQN458767 QAI458767:QAJ458767 QKE458767:QKF458767 QUA458767:QUB458767 RDW458767:RDX458767 RNS458767:RNT458767 RXO458767:RXP458767 SHK458767:SHL458767 SRG458767:SRH458767 TBC458767:TBD458767 TKY458767:TKZ458767 TUU458767:TUV458767 UEQ458767:UER458767 UOM458767:UON458767 UYI458767:UYJ458767 VIE458767:VIF458767 VSA458767:VSB458767 WBW458767:WBX458767 WLS458767:WLT458767 WVO458767:WVP458767 G524303:H524303 JC524303:JD524303 SY524303:SZ524303 ACU524303:ACV524303 AMQ524303:AMR524303 AWM524303:AWN524303 BGI524303:BGJ524303 BQE524303:BQF524303 CAA524303:CAB524303 CJW524303:CJX524303 CTS524303:CTT524303 DDO524303:DDP524303 DNK524303:DNL524303 DXG524303:DXH524303 EHC524303:EHD524303 EQY524303:EQZ524303 FAU524303:FAV524303 FKQ524303:FKR524303 FUM524303:FUN524303 GEI524303:GEJ524303 GOE524303:GOF524303 GYA524303:GYB524303 HHW524303:HHX524303 HRS524303:HRT524303 IBO524303:IBP524303 ILK524303:ILL524303 IVG524303:IVH524303 JFC524303:JFD524303 JOY524303:JOZ524303 JYU524303:JYV524303 KIQ524303:KIR524303 KSM524303:KSN524303 LCI524303:LCJ524303 LME524303:LMF524303 LWA524303:LWB524303 MFW524303:MFX524303 MPS524303:MPT524303 MZO524303:MZP524303 NJK524303:NJL524303 NTG524303:NTH524303 ODC524303:ODD524303 OMY524303:OMZ524303 OWU524303:OWV524303 PGQ524303:PGR524303 PQM524303:PQN524303 QAI524303:QAJ524303 QKE524303:QKF524303 QUA524303:QUB524303 RDW524303:RDX524303 RNS524303:RNT524303 RXO524303:RXP524303 SHK524303:SHL524303 SRG524303:SRH524303 TBC524303:TBD524303 TKY524303:TKZ524303 TUU524303:TUV524303 UEQ524303:UER524303 UOM524303:UON524303 UYI524303:UYJ524303 VIE524303:VIF524303 VSA524303:VSB524303 WBW524303:WBX524303 WLS524303:WLT524303 WVO524303:WVP524303 G589839:H589839 JC589839:JD589839 SY589839:SZ589839 ACU589839:ACV589839 AMQ589839:AMR589839 AWM589839:AWN589839 BGI589839:BGJ589839 BQE589839:BQF589839 CAA589839:CAB589839 CJW589839:CJX589839 CTS589839:CTT589839 DDO589839:DDP589839 DNK589839:DNL589839 DXG589839:DXH589839 EHC589839:EHD589839 EQY589839:EQZ589839 FAU589839:FAV589839 FKQ589839:FKR589839 FUM589839:FUN589839 GEI589839:GEJ589839 GOE589839:GOF589839 GYA589839:GYB589839 HHW589839:HHX589839 HRS589839:HRT589839 IBO589839:IBP589839 ILK589839:ILL589839 IVG589839:IVH589839 JFC589839:JFD589839 JOY589839:JOZ589839 JYU589839:JYV589839 KIQ589839:KIR589839 KSM589839:KSN589839 LCI589839:LCJ589839 LME589839:LMF589839 LWA589839:LWB589839 MFW589839:MFX589839 MPS589839:MPT589839 MZO589839:MZP589839 NJK589839:NJL589839 NTG589839:NTH589839 ODC589839:ODD589839 OMY589839:OMZ589839 OWU589839:OWV589839 PGQ589839:PGR589839 PQM589839:PQN589839 QAI589839:QAJ589839 QKE589839:QKF589839 QUA589839:QUB589839 RDW589839:RDX589839 RNS589839:RNT589839 RXO589839:RXP589839 SHK589839:SHL589839 SRG589839:SRH589839 TBC589839:TBD589839 TKY589839:TKZ589839 TUU589839:TUV589839 UEQ589839:UER589839 UOM589839:UON589839 UYI589839:UYJ589839 VIE589839:VIF589839 VSA589839:VSB589839 WBW589839:WBX589839 WLS589839:WLT589839 WVO589839:WVP589839 G655375:H655375 JC655375:JD655375 SY655375:SZ655375 ACU655375:ACV655375 AMQ655375:AMR655375 AWM655375:AWN655375 BGI655375:BGJ655375 BQE655375:BQF655375 CAA655375:CAB655375 CJW655375:CJX655375 CTS655375:CTT655375 DDO655375:DDP655375 DNK655375:DNL655375 DXG655375:DXH655375 EHC655375:EHD655375 EQY655375:EQZ655375 FAU655375:FAV655375 FKQ655375:FKR655375 FUM655375:FUN655375 GEI655375:GEJ655375 GOE655375:GOF655375 GYA655375:GYB655375 HHW655375:HHX655375 HRS655375:HRT655375 IBO655375:IBP655375 ILK655375:ILL655375 IVG655375:IVH655375 JFC655375:JFD655375 JOY655375:JOZ655375 JYU655375:JYV655375 KIQ655375:KIR655375 KSM655375:KSN655375 LCI655375:LCJ655375 LME655375:LMF655375 LWA655375:LWB655375 MFW655375:MFX655375 MPS655375:MPT655375 MZO655375:MZP655375 NJK655375:NJL655375 NTG655375:NTH655375 ODC655375:ODD655375 OMY655375:OMZ655375 OWU655375:OWV655375 PGQ655375:PGR655375 PQM655375:PQN655375 QAI655375:QAJ655375 QKE655375:QKF655375 QUA655375:QUB655375 RDW655375:RDX655375 RNS655375:RNT655375 RXO655375:RXP655375 SHK655375:SHL655375 SRG655375:SRH655375 TBC655375:TBD655375 TKY655375:TKZ655375 TUU655375:TUV655375 UEQ655375:UER655375 UOM655375:UON655375 UYI655375:UYJ655375 VIE655375:VIF655375 VSA655375:VSB655375 WBW655375:WBX655375 WLS655375:WLT655375 WVO655375:WVP655375 G720911:H720911 JC720911:JD720911 SY720911:SZ720911 ACU720911:ACV720911 AMQ720911:AMR720911 AWM720911:AWN720911 BGI720911:BGJ720911 BQE720911:BQF720911 CAA720911:CAB720911 CJW720911:CJX720911 CTS720911:CTT720911 DDO720911:DDP720911 DNK720911:DNL720911 DXG720911:DXH720911 EHC720911:EHD720911 EQY720911:EQZ720911 FAU720911:FAV720911 FKQ720911:FKR720911 FUM720911:FUN720911 GEI720911:GEJ720911 GOE720911:GOF720911 GYA720911:GYB720911 HHW720911:HHX720911 HRS720911:HRT720911 IBO720911:IBP720911 ILK720911:ILL720911 IVG720911:IVH720911 JFC720911:JFD720911 JOY720911:JOZ720911 JYU720911:JYV720911 KIQ720911:KIR720911 KSM720911:KSN720911 LCI720911:LCJ720911 LME720911:LMF720911 LWA720911:LWB720911 MFW720911:MFX720911 MPS720911:MPT720911 MZO720911:MZP720911 NJK720911:NJL720911 NTG720911:NTH720911 ODC720911:ODD720911 OMY720911:OMZ720911 OWU720911:OWV720911 PGQ720911:PGR720911 PQM720911:PQN720911 QAI720911:QAJ720911 QKE720911:QKF720911 QUA720911:QUB720911 RDW720911:RDX720911 RNS720911:RNT720911 RXO720911:RXP720911 SHK720911:SHL720911 SRG720911:SRH720911 TBC720911:TBD720911 TKY720911:TKZ720911 TUU720911:TUV720911 UEQ720911:UER720911 UOM720911:UON720911 UYI720911:UYJ720911 VIE720911:VIF720911 VSA720911:VSB720911 WBW720911:WBX720911 WLS720911:WLT720911 WVO720911:WVP720911 G786447:H786447 JC786447:JD786447 SY786447:SZ786447 ACU786447:ACV786447 AMQ786447:AMR786447 AWM786447:AWN786447 BGI786447:BGJ786447 BQE786447:BQF786447 CAA786447:CAB786447 CJW786447:CJX786447 CTS786447:CTT786447 DDO786447:DDP786447 DNK786447:DNL786447 DXG786447:DXH786447 EHC786447:EHD786447 EQY786447:EQZ786447 FAU786447:FAV786447 FKQ786447:FKR786447 FUM786447:FUN786447 GEI786447:GEJ786447 GOE786447:GOF786447 GYA786447:GYB786447 HHW786447:HHX786447 HRS786447:HRT786447 IBO786447:IBP786447 ILK786447:ILL786447 IVG786447:IVH786447 JFC786447:JFD786447 JOY786447:JOZ786447 JYU786447:JYV786447 KIQ786447:KIR786447 KSM786447:KSN786447 LCI786447:LCJ786447 LME786447:LMF786447 LWA786447:LWB786447 MFW786447:MFX786447 MPS786447:MPT786447 MZO786447:MZP786447 NJK786447:NJL786447 NTG786447:NTH786447 ODC786447:ODD786447 OMY786447:OMZ786447 OWU786447:OWV786447 PGQ786447:PGR786447 PQM786447:PQN786447 QAI786447:QAJ786447 QKE786447:QKF786447 QUA786447:QUB786447 RDW786447:RDX786447 RNS786447:RNT786447 RXO786447:RXP786447 SHK786447:SHL786447 SRG786447:SRH786447 TBC786447:TBD786447 TKY786447:TKZ786447 TUU786447:TUV786447 UEQ786447:UER786447 UOM786447:UON786447 UYI786447:UYJ786447 VIE786447:VIF786447 VSA786447:VSB786447 WBW786447:WBX786447 WLS786447:WLT786447 WVO786447:WVP786447 G851983:H851983 JC851983:JD851983 SY851983:SZ851983 ACU851983:ACV851983 AMQ851983:AMR851983 AWM851983:AWN851983 BGI851983:BGJ851983 BQE851983:BQF851983 CAA851983:CAB851983 CJW851983:CJX851983 CTS851983:CTT851983 DDO851983:DDP851983 DNK851983:DNL851983 DXG851983:DXH851983 EHC851983:EHD851983 EQY851983:EQZ851983 FAU851983:FAV851983 FKQ851983:FKR851983 FUM851983:FUN851983 GEI851983:GEJ851983 GOE851983:GOF851983 GYA851983:GYB851983 HHW851983:HHX851983 HRS851983:HRT851983 IBO851983:IBP851983 ILK851983:ILL851983 IVG851983:IVH851983 JFC851983:JFD851983 JOY851983:JOZ851983 JYU851983:JYV851983 KIQ851983:KIR851983 KSM851983:KSN851983 LCI851983:LCJ851983 LME851983:LMF851983 LWA851983:LWB851983 MFW851983:MFX851983 MPS851983:MPT851983 MZO851983:MZP851983 NJK851983:NJL851983 NTG851983:NTH851983 ODC851983:ODD851983 OMY851983:OMZ851983 OWU851983:OWV851983 PGQ851983:PGR851983 PQM851983:PQN851983 QAI851983:QAJ851983 QKE851983:QKF851983 QUA851983:QUB851983 RDW851983:RDX851983 RNS851983:RNT851983 RXO851983:RXP851983 SHK851983:SHL851983 SRG851983:SRH851983 TBC851983:TBD851983 TKY851983:TKZ851983 TUU851983:TUV851983 UEQ851983:UER851983 UOM851983:UON851983 UYI851983:UYJ851983 VIE851983:VIF851983 VSA851983:VSB851983 WBW851983:WBX851983 WLS851983:WLT851983 WVO851983:WVP851983 G917519:H917519 JC917519:JD917519 SY917519:SZ917519 ACU917519:ACV917519 AMQ917519:AMR917519 AWM917519:AWN917519 BGI917519:BGJ917519 BQE917519:BQF917519 CAA917519:CAB917519 CJW917519:CJX917519 CTS917519:CTT917519 DDO917519:DDP917519 DNK917519:DNL917519 DXG917519:DXH917519 EHC917519:EHD917519 EQY917519:EQZ917519 FAU917519:FAV917519 FKQ917519:FKR917519 FUM917519:FUN917519 GEI917519:GEJ917519 GOE917519:GOF917519 GYA917519:GYB917519 HHW917519:HHX917519 HRS917519:HRT917519 IBO917519:IBP917519 ILK917519:ILL917519 IVG917519:IVH917519 JFC917519:JFD917519 JOY917519:JOZ917519 JYU917519:JYV917519 KIQ917519:KIR917519 KSM917519:KSN917519 LCI917519:LCJ917519 LME917519:LMF917519 LWA917519:LWB917519 MFW917519:MFX917519 MPS917519:MPT917519 MZO917519:MZP917519 NJK917519:NJL917519 NTG917519:NTH917519 ODC917519:ODD917519 OMY917519:OMZ917519 OWU917519:OWV917519 PGQ917519:PGR917519 PQM917519:PQN917519 QAI917519:QAJ917519 QKE917519:QKF917519 QUA917519:QUB917519 RDW917519:RDX917519 RNS917519:RNT917519 RXO917519:RXP917519 SHK917519:SHL917519 SRG917519:SRH917519 TBC917519:TBD917519 TKY917519:TKZ917519 TUU917519:TUV917519 UEQ917519:UER917519 UOM917519:UON917519 UYI917519:UYJ917519 VIE917519:VIF917519 VSA917519:VSB917519 WBW917519:WBX917519 WLS917519:WLT917519 WVO917519:WVP917519 G983055:H983055 JC983055:JD983055 SY983055:SZ983055 ACU983055:ACV983055 AMQ983055:AMR983055 AWM983055:AWN983055 BGI983055:BGJ983055 BQE983055:BQF983055 CAA983055:CAB983055 CJW983055:CJX983055 CTS983055:CTT983055 DDO983055:DDP983055 DNK983055:DNL983055 DXG983055:DXH983055 EHC983055:EHD983055 EQY983055:EQZ983055 FAU983055:FAV983055 FKQ983055:FKR983055 FUM983055:FUN983055 GEI983055:GEJ983055 GOE983055:GOF983055 GYA983055:GYB983055 HHW983055:HHX983055 HRS983055:HRT983055 IBO983055:IBP983055 ILK983055:ILL983055 IVG983055:IVH983055 JFC983055:JFD983055 JOY983055:JOZ983055 JYU983055:JYV983055 KIQ983055:KIR983055 KSM983055:KSN983055 LCI983055:LCJ983055 LME983055:LMF983055 LWA983055:LWB983055 MFW983055:MFX983055 MPS983055:MPT983055 MZO983055:MZP983055 NJK983055:NJL983055 NTG983055:NTH983055 ODC983055:ODD983055 OMY983055:OMZ983055 OWU983055:OWV983055 PGQ983055:PGR983055 PQM983055:PQN983055 QAI983055:QAJ983055 QKE983055:QKF983055 QUA983055:QUB983055 RDW983055:RDX983055 RNS983055:RNT983055 RXO983055:RXP983055 SHK983055:SHL983055 SRG983055:SRH983055 TBC983055:TBD983055 TKY983055:TKZ983055 TUU983055:TUV983055 UEQ983055:UER983055 UOM983055:UON983055 UYI983055:UYJ983055 VIE983055:VIF983055 VSA983055:VSB983055 WBW983055:WBX983055 WLS983055:WLT983055 WVO983055:WVP983055 G16:G20 JC16:JC20 SY16:SY20 ACU16:ACU20 AMQ16:AMQ20 AWM16:AWM20 BGI16:BGI20 BQE16:BQE20 CAA16:CAA20 CJW16:CJW20 CTS16:CTS20 DDO16:DDO20 DNK16:DNK20 DXG16:DXG20 EHC16:EHC20 EQY16:EQY20 FAU16:FAU20 FKQ16:FKQ20 FUM16:FUM20 GEI16:GEI20 GOE16:GOE20 GYA16:GYA20 HHW16:HHW20 HRS16:HRS20 IBO16:IBO20 ILK16:ILK20 IVG16:IVG20 JFC16:JFC20 JOY16:JOY20 JYU16:JYU20 KIQ16:KIQ20 KSM16:KSM20 LCI16:LCI20 LME16:LME20 LWA16:LWA20 MFW16:MFW20 MPS16:MPS20 MZO16:MZO20 NJK16:NJK20 NTG16:NTG20 ODC16:ODC20 OMY16:OMY20 OWU16:OWU20 PGQ16:PGQ20 PQM16:PQM20 QAI16:QAI20 QKE16:QKE20 QUA16:QUA20 RDW16:RDW20 RNS16:RNS20 RXO16:RXO20 SHK16:SHK20 SRG16:SRG20 TBC16:TBC20 TKY16:TKY20 TUU16:TUU20 UEQ16:UEQ20 UOM16:UOM20 UYI16:UYI20 VIE16:VIE20 VSA16:VSA20 WBW16:WBW20 WLS16:WLS20 WVO16:WVO20 G65552:G65556 JC65552:JC65556 SY65552:SY65556 ACU65552:ACU65556 AMQ65552:AMQ65556 AWM65552:AWM65556 BGI65552:BGI65556 BQE65552:BQE65556 CAA65552:CAA65556 CJW65552:CJW65556 CTS65552:CTS65556 DDO65552:DDO65556 DNK65552:DNK65556 DXG65552:DXG65556 EHC65552:EHC65556 EQY65552:EQY65556 FAU65552:FAU65556 FKQ65552:FKQ65556 FUM65552:FUM65556 GEI65552:GEI65556 GOE65552:GOE65556 GYA65552:GYA65556 HHW65552:HHW65556 HRS65552:HRS65556 IBO65552:IBO65556 ILK65552:ILK65556 IVG65552:IVG65556 JFC65552:JFC65556 JOY65552:JOY65556 JYU65552:JYU65556 KIQ65552:KIQ65556 KSM65552:KSM65556 LCI65552:LCI65556 LME65552:LME65556 LWA65552:LWA65556 MFW65552:MFW65556 MPS65552:MPS65556 MZO65552:MZO65556 NJK65552:NJK65556 NTG65552:NTG65556 ODC65552:ODC65556 OMY65552:OMY65556 OWU65552:OWU65556 PGQ65552:PGQ65556 PQM65552:PQM65556 QAI65552:QAI65556 QKE65552:QKE65556 QUA65552:QUA65556 RDW65552:RDW65556 RNS65552:RNS65556 RXO65552:RXO65556 SHK65552:SHK65556 SRG65552:SRG65556 TBC65552:TBC65556 TKY65552:TKY65556 TUU65552:TUU65556 UEQ65552:UEQ65556 UOM65552:UOM65556 UYI65552:UYI65556 VIE65552:VIE65556 VSA65552:VSA65556 WBW65552:WBW65556 WLS65552:WLS65556 WVO65552:WVO65556 G131088:G131092 JC131088:JC131092 SY131088:SY131092 ACU131088:ACU131092 AMQ131088:AMQ131092 AWM131088:AWM131092 BGI131088:BGI131092 BQE131088:BQE131092 CAA131088:CAA131092 CJW131088:CJW131092 CTS131088:CTS131092 DDO131088:DDO131092 DNK131088:DNK131092 DXG131088:DXG131092 EHC131088:EHC131092 EQY131088:EQY131092 FAU131088:FAU131092 FKQ131088:FKQ131092 FUM131088:FUM131092 GEI131088:GEI131092 GOE131088:GOE131092 GYA131088:GYA131092 HHW131088:HHW131092 HRS131088:HRS131092 IBO131088:IBO131092 ILK131088:ILK131092 IVG131088:IVG131092 JFC131088:JFC131092 JOY131088:JOY131092 JYU131088:JYU131092 KIQ131088:KIQ131092 KSM131088:KSM131092 LCI131088:LCI131092 LME131088:LME131092 LWA131088:LWA131092 MFW131088:MFW131092 MPS131088:MPS131092 MZO131088:MZO131092 NJK131088:NJK131092 NTG131088:NTG131092 ODC131088:ODC131092 OMY131088:OMY131092 OWU131088:OWU131092 PGQ131088:PGQ131092 PQM131088:PQM131092 QAI131088:QAI131092 QKE131088:QKE131092 QUA131088:QUA131092 RDW131088:RDW131092 RNS131088:RNS131092 RXO131088:RXO131092 SHK131088:SHK131092 SRG131088:SRG131092 TBC131088:TBC131092 TKY131088:TKY131092 TUU131088:TUU131092 UEQ131088:UEQ131092 UOM131088:UOM131092 UYI131088:UYI131092 VIE131088:VIE131092 VSA131088:VSA131092 WBW131088:WBW131092 WLS131088:WLS131092 WVO131088:WVO131092 G196624:G196628 JC196624:JC196628 SY196624:SY196628 ACU196624:ACU196628 AMQ196624:AMQ196628 AWM196624:AWM196628 BGI196624:BGI196628 BQE196624:BQE196628 CAA196624:CAA196628 CJW196624:CJW196628 CTS196624:CTS196628 DDO196624:DDO196628 DNK196624:DNK196628 DXG196624:DXG196628 EHC196624:EHC196628 EQY196624:EQY196628 FAU196624:FAU196628 FKQ196624:FKQ196628 FUM196624:FUM196628 GEI196624:GEI196628 GOE196624:GOE196628 GYA196624:GYA196628 HHW196624:HHW196628 HRS196624:HRS196628 IBO196624:IBO196628 ILK196624:ILK196628 IVG196624:IVG196628 JFC196624:JFC196628 JOY196624:JOY196628 JYU196624:JYU196628 KIQ196624:KIQ196628 KSM196624:KSM196628 LCI196624:LCI196628 LME196624:LME196628 LWA196624:LWA196628 MFW196624:MFW196628 MPS196624:MPS196628 MZO196624:MZO196628 NJK196624:NJK196628 NTG196624:NTG196628 ODC196624:ODC196628 OMY196624:OMY196628 OWU196624:OWU196628 PGQ196624:PGQ196628 PQM196624:PQM196628 QAI196624:QAI196628 QKE196624:QKE196628 QUA196624:QUA196628 RDW196624:RDW196628 RNS196624:RNS196628 RXO196624:RXO196628 SHK196624:SHK196628 SRG196624:SRG196628 TBC196624:TBC196628 TKY196624:TKY196628 TUU196624:TUU196628 UEQ196624:UEQ196628 UOM196624:UOM196628 UYI196624:UYI196628 VIE196624:VIE196628 VSA196624:VSA196628 WBW196624:WBW196628 WLS196624:WLS196628 WVO196624:WVO196628 G262160:G262164 JC262160:JC262164 SY262160:SY262164 ACU262160:ACU262164 AMQ262160:AMQ262164 AWM262160:AWM262164 BGI262160:BGI262164 BQE262160:BQE262164 CAA262160:CAA262164 CJW262160:CJW262164 CTS262160:CTS262164 DDO262160:DDO262164 DNK262160:DNK262164 DXG262160:DXG262164 EHC262160:EHC262164 EQY262160:EQY262164 FAU262160:FAU262164 FKQ262160:FKQ262164 FUM262160:FUM262164 GEI262160:GEI262164 GOE262160:GOE262164 GYA262160:GYA262164 HHW262160:HHW262164 HRS262160:HRS262164 IBO262160:IBO262164 ILK262160:ILK262164 IVG262160:IVG262164 JFC262160:JFC262164 JOY262160:JOY262164 JYU262160:JYU262164 KIQ262160:KIQ262164 KSM262160:KSM262164 LCI262160:LCI262164 LME262160:LME262164 LWA262160:LWA262164 MFW262160:MFW262164 MPS262160:MPS262164 MZO262160:MZO262164 NJK262160:NJK262164 NTG262160:NTG262164 ODC262160:ODC262164 OMY262160:OMY262164 OWU262160:OWU262164 PGQ262160:PGQ262164 PQM262160:PQM262164 QAI262160:QAI262164 QKE262160:QKE262164 QUA262160:QUA262164 RDW262160:RDW262164 RNS262160:RNS262164 RXO262160:RXO262164 SHK262160:SHK262164 SRG262160:SRG262164 TBC262160:TBC262164 TKY262160:TKY262164 TUU262160:TUU262164 UEQ262160:UEQ262164 UOM262160:UOM262164 UYI262160:UYI262164 VIE262160:VIE262164 VSA262160:VSA262164 WBW262160:WBW262164 WLS262160:WLS262164 WVO262160:WVO262164 G327696:G327700 JC327696:JC327700 SY327696:SY327700 ACU327696:ACU327700 AMQ327696:AMQ327700 AWM327696:AWM327700 BGI327696:BGI327700 BQE327696:BQE327700 CAA327696:CAA327700 CJW327696:CJW327700 CTS327696:CTS327700 DDO327696:DDO327700 DNK327696:DNK327700 DXG327696:DXG327700 EHC327696:EHC327700 EQY327696:EQY327700 FAU327696:FAU327700 FKQ327696:FKQ327700 FUM327696:FUM327700 GEI327696:GEI327700 GOE327696:GOE327700 GYA327696:GYA327700 HHW327696:HHW327700 HRS327696:HRS327700 IBO327696:IBO327700 ILK327696:ILK327700 IVG327696:IVG327700 JFC327696:JFC327700 JOY327696:JOY327700 JYU327696:JYU327700 KIQ327696:KIQ327700 KSM327696:KSM327700 LCI327696:LCI327700 LME327696:LME327700 LWA327696:LWA327700 MFW327696:MFW327700 MPS327696:MPS327700 MZO327696:MZO327700 NJK327696:NJK327700 NTG327696:NTG327700 ODC327696:ODC327700 OMY327696:OMY327700 OWU327696:OWU327700 PGQ327696:PGQ327700 PQM327696:PQM327700 QAI327696:QAI327700 QKE327696:QKE327700 QUA327696:QUA327700 RDW327696:RDW327700 RNS327696:RNS327700 RXO327696:RXO327700 SHK327696:SHK327700 SRG327696:SRG327700 TBC327696:TBC327700 TKY327696:TKY327700 TUU327696:TUU327700 UEQ327696:UEQ327700 UOM327696:UOM327700 UYI327696:UYI327700 VIE327696:VIE327700 VSA327696:VSA327700 WBW327696:WBW327700 WLS327696:WLS327700 WVO327696:WVO327700 G393232:G393236 JC393232:JC393236 SY393232:SY393236 ACU393232:ACU393236 AMQ393232:AMQ393236 AWM393232:AWM393236 BGI393232:BGI393236 BQE393232:BQE393236 CAA393232:CAA393236 CJW393232:CJW393236 CTS393232:CTS393236 DDO393232:DDO393236 DNK393232:DNK393236 DXG393232:DXG393236 EHC393232:EHC393236 EQY393232:EQY393236 FAU393232:FAU393236 FKQ393232:FKQ393236 FUM393232:FUM393236 GEI393232:GEI393236 GOE393232:GOE393236 GYA393232:GYA393236 HHW393232:HHW393236 HRS393232:HRS393236 IBO393232:IBO393236 ILK393232:ILK393236 IVG393232:IVG393236 JFC393232:JFC393236 JOY393232:JOY393236 JYU393232:JYU393236 KIQ393232:KIQ393236 KSM393232:KSM393236 LCI393232:LCI393236 LME393232:LME393236 LWA393232:LWA393236 MFW393232:MFW393236 MPS393232:MPS393236 MZO393232:MZO393236 NJK393232:NJK393236 NTG393232:NTG393236 ODC393232:ODC393236 OMY393232:OMY393236 OWU393232:OWU393236 PGQ393232:PGQ393236 PQM393232:PQM393236 QAI393232:QAI393236 QKE393232:QKE393236 QUA393232:QUA393236 RDW393232:RDW393236 RNS393232:RNS393236 RXO393232:RXO393236 SHK393232:SHK393236 SRG393232:SRG393236 TBC393232:TBC393236 TKY393232:TKY393236 TUU393232:TUU393236 UEQ393232:UEQ393236 UOM393232:UOM393236 UYI393232:UYI393236 VIE393232:VIE393236 VSA393232:VSA393236 WBW393232:WBW393236 WLS393232:WLS393236 WVO393232:WVO393236 G458768:G458772 JC458768:JC458772 SY458768:SY458772 ACU458768:ACU458772 AMQ458768:AMQ458772 AWM458768:AWM458772 BGI458768:BGI458772 BQE458768:BQE458772 CAA458768:CAA458772 CJW458768:CJW458772 CTS458768:CTS458772 DDO458768:DDO458772 DNK458768:DNK458772 DXG458768:DXG458772 EHC458768:EHC458772 EQY458768:EQY458772 FAU458768:FAU458772 FKQ458768:FKQ458772 FUM458768:FUM458772 GEI458768:GEI458772 GOE458768:GOE458772 GYA458768:GYA458772 HHW458768:HHW458772 HRS458768:HRS458772 IBO458768:IBO458772 ILK458768:ILK458772 IVG458768:IVG458772 JFC458768:JFC458772 JOY458768:JOY458772 JYU458768:JYU458772 KIQ458768:KIQ458772 KSM458768:KSM458772 LCI458768:LCI458772 LME458768:LME458772 LWA458768:LWA458772 MFW458768:MFW458772 MPS458768:MPS458772 MZO458768:MZO458772 NJK458768:NJK458772 NTG458768:NTG458772 ODC458768:ODC458772 OMY458768:OMY458772 OWU458768:OWU458772 PGQ458768:PGQ458772 PQM458768:PQM458772 QAI458768:QAI458772 QKE458768:QKE458772 QUA458768:QUA458772 RDW458768:RDW458772 RNS458768:RNS458772 RXO458768:RXO458772 SHK458768:SHK458772 SRG458768:SRG458772 TBC458768:TBC458772 TKY458768:TKY458772 TUU458768:TUU458772 UEQ458768:UEQ458772 UOM458768:UOM458772 UYI458768:UYI458772 VIE458768:VIE458772 VSA458768:VSA458772 WBW458768:WBW458772 WLS458768:WLS458772 WVO458768:WVO458772 G524304:G524308 JC524304:JC524308 SY524304:SY524308 ACU524304:ACU524308 AMQ524304:AMQ524308 AWM524304:AWM524308 BGI524304:BGI524308 BQE524304:BQE524308 CAA524304:CAA524308 CJW524304:CJW524308 CTS524304:CTS524308 DDO524304:DDO524308 DNK524304:DNK524308 DXG524304:DXG524308 EHC524304:EHC524308 EQY524304:EQY524308 FAU524304:FAU524308 FKQ524304:FKQ524308 FUM524304:FUM524308 GEI524304:GEI524308 GOE524304:GOE524308 GYA524304:GYA524308 HHW524304:HHW524308 HRS524304:HRS524308 IBO524304:IBO524308 ILK524304:ILK524308 IVG524304:IVG524308 JFC524304:JFC524308 JOY524304:JOY524308 JYU524304:JYU524308 KIQ524304:KIQ524308 KSM524304:KSM524308 LCI524304:LCI524308 LME524304:LME524308 LWA524304:LWA524308 MFW524304:MFW524308 MPS524304:MPS524308 MZO524304:MZO524308 NJK524304:NJK524308 NTG524304:NTG524308 ODC524304:ODC524308 OMY524304:OMY524308 OWU524304:OWU524308 PGQ524304:PGQ524308 PQM524304:PQM524308 QAI524304:QAI524308 QKE524304:QKE524308 QUA524304:QUA524308 RDW524304:RDW524308 RNS524304:RNS524308 RXO524304:RXO524308 SHK524304:SHK524308 SRG524304:SRG524308 TBC524304:TBC524308 TKY524304:TKY524308 TUU524304:TUU524308 UEQ524304:UEQ524308 UOM524304:UOM524308 UYI524304:UYI524308 VIE524304:VIE524308 VSA524304:VSA524308 WBW524304:WBW524308 WLS524304:WLS524308 WVO524304:WVO524308 G589840:G589844 JC589840:JC589844 SY589840:SY589844 ACU589840:ACU589844 AMQ589840:AMQ589844 AWM589840:AWM589844 BGI589840:BGI589844 BQE589840:BQE589844 CAA589840:CAA589844 CJW589840:CJW589844 CTS589840:CTS589844 DDO589840:DDO589844 DNK589840:DNK589844 DXG589840:DXG589844 EHC589840:EHC589844 EQY589840:EQY589844 FAU589840:FAU589844 FKQ589840:FKQ589844 FUM589840:FUM589844 GEI589840:GEI589844 GOE589840:GOE589844 GYA589840:GYA589844 HHW589840:HHW589844 HRS589840:HRS589844 IBO589840:IBO589844 ILK589840:ILK589844 IVG589840:IVG589844 JFC589840:JFC589844 JOY589840:JOY589844 JYU589840:JYU589844 KIQ589840:KIQ589844 KSM589840:KSM589844 LCI589840:LCI589844 LME589840:LME589844 LWA589840:LWA589844 MFW589840:MFW589844 MPS589840:MPS589844 MZO589840:MZO589844 NJK589840:NJK589844 NTG589840:NTG589844 ODC589840:ODC589844 OMY589840:OMY589844 OWU589840:OWU589844 PGQ589840:PGQ589844 PQM589840:PQM589844 QAI589840:QAI589844 QKE589840:QKE589844 QUA589840:QUA589844 RDW589840:RDW589844 RNS589840:RNS589844 RXO589840:RXO589844 SHK589840:SHK589844 SRG589840:SRG589844 TBC589840:TBC589844 TKY589840:TKY589844 TUU589840:TUU589844 UEQ589840:UEQ589844 UOM589840:UOM589844 UYI589840:UYI589844 VIE589840:VIE589844 VSA589840:VSA589844 WBW589840:WBW589844 WLS589840:WLS589844 WVO589840:WVO589844 G655376:G655380 JC655376:JC655380 SY655376:SY655380 ACU655376:ACU655380 AMQ655376:AMQ655380 AWM655376:AWM655380 BGI655376:BGI655380 BQE655376:BQE655380 CAA655376:CAA655380 CJW655376:CJW655380 CTS655376:CTS655380 DDO655376:DDO655380 DNK655376:DNK655380 DXG655376:DXG655380 EHC655376:EHC655380 EQY655376:EQY655380 FAU655376:FAU655380 FKQ655376:FKQ655380 FUM655376:FUM655380 GEI655376:GEI655380 GOE655376:GOE655380 GYA655376:GYA655380 HHW655376:HHW655380 HRS655376:HRS655380 IBO655376:IBO655380 ILK655376:ILK655380 IVG655376:IVG655380 JFC655376:JFC655380 JOY655376:JOY655380 JYU655376:JYU655380 KIQ655376:KIQ655380 KSM655376:KSM655380 LCI655376:LCI655380 LME655376:LME655380 LWA655376:LWA655380 MFW655376:MFW655380 MPS655376:MPS655380 MZO655376:MZO655380 NJK655376:NJK655380 NTG655376:NTG655380 ODC655376:ODC655380 OMY655376:OMY655380 OWU655376:OWU655380 PGQ655376:PGQ655380 PQM655376:PQM655380 QAI655376:QAI655380 QKE655376:QKE655380 QUA655376:QUA655380 RDW655376:RDW655380 RNS655376:RNS655380 RXO655376:RXO655380 SHK655376:SHK655380 SRG655376:SRG655380 TBC655376:TBC655380 TKY655376:TKY655380 TUU655376:TUU655380 UEQ655376:UEQ655380 UOM655376:UOM655380 UYI655376:UYI655380 VIE655376:VIE655380 VSA655376:VSA655380 WBW655376:WBW655380 WLS655376:WLS655380 WVO655376:WVO655380 G720912:G720916 JC720912:JC720916 SY720912:SY720916 ACU720912:ACU720916 AMQ720912:AMQ720916 AWM720912:AWM720916 BGI720912:BGI720916 BQE720912:BQE720916 CAA720912:CAA720916 CJW720912:CJW720916 CTS720912:CTS720916 DDO720912:DDO720916 DNK720912:DNK720916 DXG720912:DXG720916 EHC720912:EHC720916 EQY720912:EQY720916 FAU720912:FAU720916 FKQ720912:FKQ720916 FUM720912:FUM720916 GEI720912:GEI720916 GOE720912:GOE720916 GYA720912:GYA720916 HHW720912:HHW720916 HRS720912:HRS720916 IBO720912:IBO720916 ILK720912:ILK720916 IVG720912:IVG720916 JFC720912:JFC720916 JOY720912:JOY720916 JYU720912:JYU720916 KIQ720912:KIQ720916 KSM720912:KSM720916 LCI720912:LCI720916 LME720912:LME720916 LWA720912:LWA720916 MFW720912:MFW720916 MPS720912:MPS720916 MZO720912:MZO720916 NJK720912:NJK720916 NTG720912:NTG720916 ODC720912:ODC720916 OMY720912:OMY720916 OWU720912:OWU720916 PGQ720912:PGQ720916 PQM720912:PQM720916 QAI720912:QAI720916 QKE720912:QKE720916 QUA720912:QUA720916 RDW720912:RDW720916 RNS720912:RNS720916 RXO720912:RXO720916 SHK720912:SHK720916 SRG720912:SRG720916 TBC720912:TBC720916 TKY720912:TKY720916 TUU720912:TUU720916 UEQ720912:UEQ720916 UOM720912:UOM720916 UYI720912:UYI720916 VIE720912:VIE720916 VSA720912:VSA720916 WBW720912:WBW720916 WLS720912:WLS720916 WVO720912:WVO720916 G786448:G786452 JC786448:JC786452 SY786448:SY786452 ACU786448:ACU786452 AMQ786448:AMQ786452 AWM786448:AWM786452 BGI786448:BGI786452 BQE786448:BQE786452 CAA786448:CAA786452 CJW786448:CJW786452 CTS786448:CTS786452 DDO786448:DDO786452 DNK786448:DNK786452 DXG786448:DXG786452 EHC786448:EHC786452 EQY786448:EQY786452 FAU786448:FAU786452 FKQ786448:FKQ786452 FUM786448:FUM786452 GEI786448:GEI786452 GOE786448:GOE786452 GYA786448:GYA786452 HHW786448:HHW786452 HRS786448:HRS786452 IBO786448:IBO786452 ILK786448:ILK786452 IVG786448:IVG786452 JFC786448:JFC786452 JOY786448:JOY786452 JYU786448:JYU786452 KIQ786448:KIQ786452 KSM786448:KSM786452 LCI786448:LCI786452 LME786448:LME786452 LWA786448:LWA786452 MFW786448:MFW786452 MPS786448:MPS786452 MZO786448:MZO786452 NJK786448:NJK786452 NTG786448:NTG786452 ODC786448:ODC786452 OMY786448:OMY786452 OWU786448:OWU786452 PGQ786448:PGQ786452 PQM786448:PQM786452 QAI786448:QAI786452 QKE786448:QKE786452 QUA786448:QUA786452 RDW786448:RDW786452 RNS786448:RNS786452 RXO786448:RXO786452 SHK786448:SHK786452 SRG786448:SRG786452 TBC786448:TBC786452 TKY786448:TKY786452 TUU786448:TUU786452 UEQ786448:UEQ786452 UOM786448:UOM786452 UYI786448:UYI786452 VIE786448:VIE786452 VSA786448:VSA786452 WBW786448:WBW786452 WLS786448:WLS786452 WVO786448:WVO786452 G851984:G851988 JC851984:JC851988 SY851984:SY851988 ACU851984:ACU851988 AMQ851984:AMQ851988 AWM851984:AWM851988 BGI851984:BGI851988 BQE851984:BQE851988 CAA851984:CAA851988 CJW851984:CJW851988 CTS851984:CTS851988 DDO851984:DDO851988 DNK851984:DNK851988 DXG851984:DXG851988 EHC851984:EHC851988 EQY851984:EQY851988 FAU851984:FAU851988 FKQ851984:FKQ851988 FUM851984:FUM851988 GEI851984:GEI851988 GOE851984:GOE851988 GYA851984:GYA851988 HHW851984:HHW851988 HRS851984:HRS851988 IBO851984:IBO851988 ILK851984:ILK851988 IVG851984:IVG851988 JFC851984:JFC851988 JOY851984:JOY851988 JYU851984:JYU851988 KIQ851984:KIQ851988 KSM851984:KSM851988 LCI851984:LCI851988 LME851984:LME851988 LWA851984:LWA851988 MFW851984:MFW851988 MPS851984:MPS851988 MZO851984:MZO851988 NJK851984:NJK851988 NTG851984:NTG851988 ODC851984:ODC851988 OMY851984:OMY851988 OWU851984:OWU851988 PGQ851984:PGQ851988 PQM851984:PQM851988 QAI851984:QAI851988 QKE851984:QKE851988 QUA851984:QUA851988 RDW851984:RDW851988 RNS851984:RNS851988 RXO851984:RXO851988 SHK851984:SHK851988 SRG851984:SRG851988 TBC851984:TBC851988 TKY851984:TKY851988 TUU851984:TUU851988 UEQ851984:UEQ851988 UOM851984:UOM851988 UYI851984:UYI851988 VIE851984:VIE851988 VSA851984:VSA851988 WBW851984:WBW851988 WLS851984:WLS851988 WVO851984:WVO851988 G917520:G917524 JC917520:JC917524 SY917520:SY917524 ACU917520:ACU917524 AMQ917520:AMQ917524 AWM917520:AWM917524 BGI917520:BGI917524 BQE917520:BQE917524 CAA917520:CAA917524 CJW917520:CJW917524 CTS917520:CTS917524 DDO917520:DDO917524 DNK917520:DNK917524 DXG917520:DXG917524 EHC917520:EHC917524 EQY917520:EQY917524 FAU917520:FAU917524 FKQ917520:FKQ917524 FUM917520:FUM917524 GEI917520:GEI917524 GOE917520:GOE917524 GYA917520:GYA917524 HHW917520:HHW917524 HRS917520:HRS917524 IBO917520:IBO917524 ILK917520:ILK917524 IVG917520:IVG917524 JFC917520:JFC917524 JOY917520:JOY917524 JYU917520:JYU917524 KIQ917520:KIQ917524 KSM917520:KSM917524 LCI917520:LCI917524 LME917520:LME917524 LWA917520:LWA917524 MFW917520:MFW917524 MPS917520:MPS917524 MZO917520:MZO917524 NJK917520:NJK917524 NTG917520:NTG917524 ODC917520:ODC917524 OMY917520:OMY917524 OWU917520:OWU917524 PGQ917520:PGQ917524 PQM917520:PQM917524 QAI917520:QAI917524 QKE917520:QKE917524 QUA917520:QUA917524 RDW917520:RDW917524 RNS917520:RNS917524 RXO917520:RXO917524 SHK917520:SHK917524 SRG917520:SRG917524 TBC917520:TBC917524 TKY917520:TKY917524 TUU917520:TUU917524 UEQ917520:UEQ917524 UOM917520:UOM917524 UYI917520:UYI917524 VIE917520:VIE917524 VSA917520:VSA917524 WBW917520:WBW917524 WLS917520:WLS917524 WVO917520:WVO917524 G983056:G983060 JC983056:JC983060 SY983056:SY983060 ACU983056:ACU983060 AMQ983056:AMQ983060 AWM983056:AWM983060 BGI983056:BGI983060 BQE983056:BQE983060 CAA983056:CAA983060 CJW983056:CJW983060 CTS983056:CTS983060 DDO983056:DDO983060 DNK983056:DNK983060 DXG983056:DXG983060 EHC983056:EHC983060 EQY983056:EQY983060 FAU983056:FAU983060 FKQ983056:FKQ983060 FUM983056:FUM983060 GEI983056:GEI983060 GOE983056:GOE983060 GYA983056:GYA983060 HHW983056:HHW983060 HRS983056:HRS983060 IBO983056:IBO983060 ILK983056:ILK983060 IVG983056:IVG983060 JFC983056:JFC983060 JOY983056:JOY983060 JYU983056:JYU983060 KIQ983056:KIQ983060 KSM983056:KSM983060 LCI983056:LCI983060 LME983056:LME983060 LWA983056:LWA983060 MFW983056:MFW983060 MPS983056:MPS983060 MZO983056:MZO983060 NJK983056:NJK983060 NTG983056:NTG983060 ODC983056:ODC983060 OMY983056:OMY983060 OWU983056:OWU983060 PGQ983056:PGQ983060 PQM983056:PQM983060 QAI983056:QAI983060 QKE983056:QKE983060 QUA983056:QUA983060 RDW983056:RDW983060 RNS983056:RNS983060 RXO983056:RXO983060 SHK983056:SHK983060 SRG983056:SRG983060 TBC983056:TBC983060 TKY983056:TKY983060 TUU983056:TUU983060 UEQ983056:UEQ983060 UOM983056:UOM983060 UYI983056:UYI983060 VIE983056:VIE983060 VSA983056:VSA983060 WBW983056:WBW983060 WLS983056:WLS983060 WVO983056:WVO983060" xr:uid="{A1F5F65F-6BB7-46D2-8E61-1AA4B39DDB71}">
      <formula1>$B$98:$B$318</formula1>
    </dataValidation>
    <dataValidation type="list" allowBlank="1" showInputMessage="1" showErrorMessage="1" sqref="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O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O65556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O131092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O196628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O262164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O327700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O393236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O458772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O524308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O589844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O655380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O720916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O786452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O851988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O917524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O983060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xr:uid="{844AA3EA-F982-4AA6-9173-0AA5319AA76B}">
      <formula1>$V$13:$V$17</formula1>
    </dataValidation>
    <dataValidation type="list" allowBlank="1" showInputMessage="1" showErrorMessage="1" sqref="O15:P15 JK15:JL15 TG15:TH15 ADC15:ADD15 AMY15:AMZ15 AWU15:AWV15 BGQ15:BGR15 BQM15:BQN15 CAI15:CAJ15 CKE15:CKF15 CUA15:CUB15 DDW15:DDX15 DNS15:DNT15 DXO15:DXP15 EHK15:EHL15 ERG15:ERH15 FBC15:FBD15 FKY15:FKZ15 FUU15:FUV15 GEQ15:GER15 GOM15:GON15 GYI15:GYJ15 HIE15:HIF15 HSA15:HSB15 IBW15:IBX15 ILS15:ILT15 IVO15:IVP15 JFK15:JFL15 JPG15:JPH15 JZC15:JZD15 KIY15:KIZ15 KSU15:KSV15 LCQ15:LCR15 LMM15:LMN15 LWI15:LWJ15 MGE15:MGF15 MQA15:MQB15 MZW15:MZX15 NJS15:NJT15 NTO15:NTP15 ODK15:ODL15 ONG15:ONH15 OXC15:OXD15 PGY15:PGZ15 PQU15:PQV15 QAQ15:QAR15 QKM15:QKN15 QUI15:QUJ15 REE15:REF15 ROA15:ROB15 RXW15:RXX15 SHS15:SHT15 SRO15:SRP15 TBK15:TBL15 TLG15:TLH15 TVC15:TVD15 UEY15:UEZ15 UOU15:UOV15 UYQ15:UYR15 VIM15:VIN15 VSI15:VSJ15 WCE15:WCF15 WMA15:WMB15 WVW15:WVX15 O65551:P65551 JK65551:JL65551 TG65551:TH65551 ADC65551:ADD65551 AMY65551:AMZ65551 AWU65551:AWV65551 BGQ65551:BGR65551 BQM65551:BQN65551 CAI65551:CAJ65551 CKE65551:CKF65551 CUA65551:CUB65551 DDW65551:DDX65551 DNS65551:DNT65551 DXO65551:DXP65551 EHK65551:EHL65551 ERG65551:ERH65551 FBC65551:FBD65551 FKY65551:FKZ65551 FUU65551:FUV65551 GEQ65551:GER65551 GOM65551:GON65551 GYI65551:GYJ65551 HIE65551:HIF65551 HSA65551:HSB65551 IBW65551:IBX65551 ILS65551:ILT65551 IVO65551:IVP65551 JFK65551:JFL65551 JPG65551:JPH65551 JZC65551:JZD65551 KIY65551:KIZ65551 KSU65551:KSV65551 LCQ65551:LCR65551 LMM65551:LMN65551 LWI65551:LWJ65551 MGE65551:MGF65551 MQA65551:MQB65551 MZW65551:MZX65551 NJS65551:NJT65551 NTO65551:NTP65551 ODK65551:ODL65551 ONG65551:ONH65551 OXC65551:OXD65551 PGY65551:PGZ65551 PQU65551:PQV65551 QAQ65551:QAR65551 QKM65551:QKN65551 QUI65551:QUJ65551 REE65551:REF65551 ROA65551:ROB65551 RXW65551:RXX65551 SHS65551:SHT65551 SRO65551:SRP65551 TBK65551:TBL65551 TLG65551:TLH65551 TVC65551:TVD65551 UEY65551:UEZ65551 UOU65551:UOV65551 UYQ65551:UYR65551 VIM65551:VIN65551 VSI65551:VSJ65551 WCE65551:WCF65551 WMA65551:WMB65551 WVW65551:WVX65551 O131087:P131087 JK131087:JL131087 TG131087:TH131087 ADC131087:ADD131087 AMY131087:AMZ131087 AWU131087:AWV131087 BGQ131087:BGR131087 BQM131087:BQN131087 CAI131087:CAJ131087 CKE131087:CKF131087 CUA131087:CUB131087 DDW131087:DDX131087 DNS131087:DNT131087 DXO131087:DXP131087 EHK131087:EHL131087 ERG131087:ERH131087 FBC131087:FBD131087 FKY131087:FKZ131087 FUU131087:FUV131087 GEQ131087:GER131087 GOM131087:GON131087 GYI131087:GYJ131087 HIE131087:HIF131087 HSA131087:HSB131087 IBW131087:IBX131087 ILS131087:ILT131087 IVO131087:IVP131087 JFK131087:JFL131087 JPG131087:JPH131087 JZC131087:JZD131087 KIY131087:KIZ131087 KSU131087:KSV131087 LCQ131087:LCR131087 LMM131087:LMN131087 LWI131087:LWJ131087 MGE131087:MGF131087 MQA131087:MQB131087 MZW131087:MZX131087 NJS131087:NJT131087 NTO131087:NTP131087 ODK131087:ODL131087 ONG131087:ONH131087 OXC131087:OXD131087 PGY131087:PGZ131087 PQU131087:PQV131087 QAQ131087:QAR131087 QKM131087:QKN131087 QUI131087:QUJ131087 REE131087:REF131087 ROA131087:ROB131087 RXW131087:RXX131087 SHS131087:SHT131087 SRO131087:SRP131087 TBK131087:TBL131087 TLG131087:TLH131087 TVC131087:TVD131087 UEY131087:UEZ131087 UOU131087:UOV131087 UYQ131087:UYR131087 VIM131087:VIN131087 VSI131087:VSJ131087 WCE131087:WCF131087 WMA131087:WMB131087 WVW131087:WVX131087 O196623:P196623 JK196623:JL196623 TG196623:TH196623 ADC196623:ADD196623 AMY196623:AMZ196623 AWU196623:AWV196623 BGQ196623:BGR196623 BQM196623:BQN196623 CAI196623:CAJ196623 CKE196623:CKF196623 CUA196623:CUB196623 DDW196623:DDX196623 DNS196623:DNT196623 DXO196623:DXP196623 EHK196623:EHL196623 ERG196623:ERH196623 FBC196623:FBD196623 FKY196623:FKZ196623 FUU196623:FUV196623 GEQ196623:GER196623 GOM196623:GON196623 GYI196623:GYJ196623 HIE196623:HIF196623 HSA196623:HSB196623 IBW196623:IBX196623 ILS196623:ILT196623 IVO196623:IVP196623 JFK196623:JFL196623 JPG196623:JPH196623 JZC196623:JZD196623 KIY196623:KIZ196623 KSU196623:KSV196623 LCQ196623:LCR196623 LMM196623:LMN196623 LWI196623:LWJ196623 MGE196623:MGF196623 MQA196623:MQB196623 MZW196623:MZX196623 NJS196623:NJT196623 NTO196623:NTP196623 ODK196623:ODL196623 ONG196623:ONH196623 OXC196623:OXD196623 PGY196623:PGZ196623 PQU196623:PQV196623 QAQ196623:QAR196623 QKM196623:QKN196623 QUI196623:QUJ196623 REE196623:REF196623 ROA196623:ROB196623 RXW196623:RXX196623 SHS196623:SHT196623 SRO196623:SRP196623 TBK196623:TBL196623 TLG196623:TLH196623 TVC196623:TVD196623 UEY196623:UEZ196623 UOU196623:UOV196623 UYQ196623:UYR196623 VIM196623:VIN196623 VSI196623:VSJ196623 WCE196623:WCF196623 WMA196623:WMB196623 WVW196623:WVX196623 O262159:P262159 JK262159:JL262159 TG262159:TH262159 ADC262159:ADD262159 AMY262159:AMZ262159 AWU262159:AWV262159 BGQ262159:BGR262159 BQM262159:BQN262159 CAI262159:CAJ262159 CKE262159:CKF262159 CUA262159:CUB262159 DDW262159:DDX262159 DNS262159:DNT262159 DXO262159:DXP262159 EHK262159:EHL262159 ERG262159:ERH262159 FBC262159:FBD262159 FKY262159:FKZ262159 FUU262159:FUV262159 GEQ262159:GER262159 GOM262159:GON262159 GYI262159:GYJ262159 HIE262159:HIF262159 HSA262159:HSB262159 IBW262159:IBX262159 ILS262159:ILT262159 IVO262159:IVP262159 JFK262159:JFL262159 JPG262159:JPH262159 JZC262159:JZD262159 KIY262159:KIZ262159 KSU262159:KSV262159 LCQ262159:LCR262159 LMM262159:LMN262159 LWI262159:LWJ262159 MGE262159:MGF262159 MQA262159:MQB262159 MZW262159:MZX262159 NJS262159:NJT262159 NTO262159:NTP262159 ODK262159:ODL262159 ONG262159:ONH262159 OXC262159:OXD262159 PGY262159:PGZ262159 PQU262159:PQV262159 QAQ262159:QAR262159 QKM262159:QKN262159 QUI262159:QUJ262159 REE262159:REF262159 ROA262159:ROB262159 RXW262159:RXX262159 SHS262159:SHT262159 SRO262159:SRP262159 TBK262159:TBL262159 TLG262159:TLH262159 TVC262159:TVD262159 UEY262159:UEZ262159 UOU262159:UOV262159 UYQ262159:UYR262159 VIM262159:VIN262159 VSI262159:VSJ262159 WCE262159:WCF262159 WMA262159:WMB262159 WVW262159:WVX262159 O327695:P327695 JK327695:JL327695 TG327695:TH327695 ADC327695:ADD327695 AMY327695:AMZ327695 AWU327695:AWV327695 BGQ327695:BGR327695 BQM327695:BQN327695 CAI327695:CAJ327695 CKE327695:CKF327695 CUA327695:CUB327695 DDW327695:DDX327695 DNS327695:DNT327695 DXO327695:DXP327695 EHK327695:EHL327695 ERG327695:ERH327695 FBC327695:FBD327695 FKY327695:FKZ327695 FUU327695:FUV327695 GEQ327695:GER327695 GOM327695:GON327695 GYI327695:GYJ327695 HIE327695:HIF327695 HSA327695:HSB327695 IBW327695:IBX327695 ILS327695:ILT327695 IVO327695:IVP327695 JFK327695:JFL327695 JPG327695:JPH327695 JZC327695:JZD327695 KIY327695:KIZ327695 KSU327695:KSV327695 LCQ327695:LCR327695 LMM327695:LMN327695 LWI327695:LWJ327695 MGE327695:MGF327695 MQA327695:MQB327695 MZW327695:MZX327695 NJS327695:NJT327695 NTO327695:NTP327695 ODK327695:ODL327695 ONG327695:ONH327695 OXC327695:OXD327695 PGY327695:PGZ327695 PQU327695:PQV327695 QAQ327695:QAR327695 QKM327695:QKN327695 QUI327695:QUJ327695 REE327695:REF327695 ROA327695:ROB327695 RXW327695:RXX327695 SHS327695:SHT327695 SRO327695:SRP327695 TBK327695:TBL327695 TLG327695:TLH327695 TVC327695:TVD327695 UEY327695:UEZ327695 UOU327695:UOV327695 UYQ327695:UYR327695 VIM327695:VIN327695 VSI327695:VSJ327695 WCE327695:WCF327695 WMA327695:WMB327695 WVW327695:WVX327695 O393231:P393231 JK393231:JL393231 TG393231:TH393231 ADC393231:ADD393231 AMY393231:AMZ393231 AWU393231:AWV393231 BGQ393231:BGR393231 BQM393231:BQN393231 CAI393231:CAJ393231 CKE393231:CKF393231 CUA393231:CUB393231 DDW393231:DDX393231 DNS393231:DNT393231 DXO393231:DXP393231 EHK393231:EHL393231 ERG393231:ERH393231 FBC393231:FBD393231 FKY393231:FKZ393231 FUU393231:FUV393231 GEQ393231:GER393231 GOM393231:GON393231 GYI393231:GYJ393231 HIE393231:HIF393231 HSA393231:HSB393231 IBW393231:IBX393231 ILS393231:ILT393231 IVO393231:IVP393231 JFK393231:JFL393231 JPG393231:JPH393231 JZC393231:JZD393231 KIY393231:KIZ393231 KSU393231:KSV393231 LCQ393231:LCR393231 LMM393231:LMN393231 LWI393231:LWJ393231 MGE393231:MGF393231 MQA393231:MQB393231 MZW393231:MZX393231 NJS393231:NJT393231 NTO393231:NTP393231 ODK393231:ODL393231 ONG393231:ONH393231 OXC393231:OXD393231 PGY393231:PGZ393231 PQU393231:PQV393231 QAQ393231:QAR393231 QKM393231:QKN393231 QUI393231:QUJ393231 REE393231:REF393231 ROA393231:ROB393231 RXW393231:RXX393231 SHS393231:SHT393231 SRO393231:SRP393231 TBK393231:TBL393231 TLG393231:TLH393231 TVC393231:TVD393231 UEY393231:UEZ393231 UOU393231:UOV393231 UYQ393231:UYR393231 VIM393231:VIN393231 VSI393231:VSJ393231 WCE393231:WCF393231 WMA393231:WMB393231 WVW393231:WVX393231 O458767:P458767 JK458767:JL458767 TG458767:TH458767 ADC458767:ADD458767 AMY458767:AMZ458767 AWU458767:AWV458767 BGQ458767:BGR458767 BQM458767:BQN458767 CAI458767:CAJ458767 CKE458767:CKF458767 CUA458767:CUB458767 DDW458767:DDX458767 DNS458767:DNT458767 DXO458767:DXP458767 EHK458767:EHL458767 ERG458767:ERH458767 FBC458767:FBD458767 FKY458767:FKZ458767 FUU458767:FUV458767 GEQ458767:GER458767 GOM458767:GON458767 GYI458767:GYJ458767 HIE458767:HIF458767 HSA458767:HSB458767 IBW458767:IBX458767 ILS458767:ILT458767 IVO458767:IVP458767 JFK458767:JFL458767 JPG458767:JPH458767 JZC458767:JZD458767 KIY458767:KIZ458767 KSU458767:KSV458767 LCQ458767:LCR458767 LMM458767:LMN458767 LWI458767:LWJ458767 MGE458767:MGF458767 MQA458767:MQB458767 MZW458767:MZX458767 NJS458767:NJT458767 NTO458767:NTP458767 ODK458767:ODL458767 ONG458767:ONH458767 OXC458767:OXD458767 PGY458767:PGZ458767 PQU458767:PQV458767 QAQ458767:QAR458767 QKM458767:QKN458767 QUI458767:QUJ458767 REE458767:REF458767 ROA458767:ROB458767 RXW458767:RXX458767 SHS458767:SHT458767 SRO458767:SRP458767 TBK458767:TBL458767 TLG458767:TLH458767 TVC458767:TVD458767 UEY458767:UEZ458767 UOU458767:UOV458767 UYQ458767:UYR458767 VIM458767:VIN458767 VSI458767:VSJ458767 WCE458767:WCF458767 WMA458767:WMB458767 WVW458767:WVX458767 O524303:P524303 JK524303:JL524303 TG524303:TH524303 ADC524303:ADD524303 AMY524303:AMZ524303 AWU524303:AWV524303 BGQ524303:BGR524303 BQM524303:BQN524303 CAI524303:CAJ524303 CKE524303:CKF524303 CUA524303:CUB524303 DDW524303:DDX524303 DNS524303:DNT524303 DXO524303:DXP524303 EHK524303:EHL524303 ERG524303:ERH524303 FBC524303:FBD524303 FKY524303:FKZ524303 FUU524303:FUV524303 GEQ524303:GER524303 GOM524303:GON524303 GYI524303:GYJ524303 HIE524303:HIF524303 HSA524303:HSB524303 IBW524303:IBX524303 ILS524303:ILT524303 IVO524303:IVP524303 JFK524303:JFL524303 JPG524303:JPH524303 JZC524303:JZD524303 KIY524303:KIZ524303 KSU524303:KSV524303 LCQ524303:LCR524303 LMM524303:LMN524303 LWI524303:LWJ524303 MGE524303:MGF524303 MQA524303:MQB524303 MZW524303:MZX524303 NJS524303:NJT524303 NTO524303:NTP524303 ODK524303:ODL524303 ONG524303:ONH524303 OXC524303:OXD524303 PGY524303:PGZ524303 PQU524303:PQV524303 QAQ524303:QAR524303 QKM524303:QKN524303 QUI524303:QUJ524303 REE524303:REF524303 ROA524303:ROB524303 RXW524303:RXX524303 SHS524303:SHT524303 SRO524303:SRP524303 TBK524303:TBL524303 TLG524303:TLH524303 TVC524303:TVD524303 UEY524303:UEZ524303 UOU524303:UOV524303 UYQ524303:UYR524303 VIM524303:VIN524303 VSI524303:VSJ524303 WCE524303:WCF524303 WMA524303:WMB524303 WVW524303:WVX524303 O589839:P589839 JK589839:JL589839 TG589839:TH589839 ADC589839:ADD589839 AMY589839:AMZ589839 AWU589839:AWV589839 BGQ589839:BGR589839 BQM589839:BQN589839 CAI589839:CAJ589839 CKE589839:CKF589839 CUA589839:CUB589839 DDW589839:DDX589839 DNS589839:DNT589839 DXO589839:DXP589839 EHK589839:EHL589839 ERG589839:ERH589839 FBC589839:FBD589839 FKY589839:FKZ589839 FUU589839:FUV589839 GEQ589839:GER589839 GOM589839:GON589839 GYI589839:GYJ589839 HIE589839:HIF589839 HSA589839:HSB589839 IBW589839:IBX589839 ILS589839:ILT589839 IVO589839:IVP589839 JFK589839:JFL589839 JPG589839:JPH589839 JZC589839:JZD589839 KIY589839:KIZ589839 KSU589839:KSV589839 LCQ589839:LCR589839 LMM589839:LMN589839 LWI589839:LWJ589839 MGE589839:MGF589839 MQA589839:MQB589839 MZW589839:MZX589839 NJS589839:NJT589839 NTO589839:NTP589839 ODK589839:ODL589839 ONG589839:ONH589839 OXC589839:OXD589839 PGY589839:PGZ589839 PQU589839:PQV589839 QAQ589839:QAR589839 QKM589839:QKN589839 QUI589839:QUJ589839 REE589839:REF589839 ROA589839:ROB589839 RXW589839:RXX589839 SHS589839:SHT589839 SRO589839:SRP589839 TBK589839:TBL589839 TLG589839:TLH589839 TVC589839:TVD589839 UEY589839:UEZ589839 UOU589839:UOV589839 UYQ589839:UYR589839 VIM589839:VIN589839 VSI589839:VSJ589839 WCE589839:WCF589839 WMA589839:WMB589839 WVW589839:WVX589839 O655375:P655375 JK655375:JL655375 TG655375:TH655375 ADC655375:ADD655375 AMY655375:AMZ655375 AWU655375:AWV655375 BGQ655375:BGR655375 BQM655375:BQN655375 CAI655375:CAJ655375 CKE655375:CKF655375 CUA655375:CUB655375 DDW655375:DDX655375 DNS655375:DNT655375 DXO655375:DXP655375 EHK655375:EHL655375 ERG655375:ERH655375 FBC655375:FBD655375 FKY655375:FKZ655375 FUU655375:FUV655375 GEQ655375:GER655375 GOM655375:GON655375 GYI655375:GYJ655375 HIE655375:HIF655375 HSA655375:HSB655375 IBW655375:IBX655375 ILS655375:ILT655375 IVO655375:IVP655375 JFK655375:JFL655375 JPG655375:JPH655375 JZC655375:JZD655375 KIY655375:KIZ655375 KSU655375:KSV655375 LCQ655375:LCR655375 LMM655375:LMN655375 LWI655375:LWJ655375 MGE655375:MGF655375 MQA655375:MQB655375 MZW655375:MZX655375 NJS655375:NJT655375 NTO655375:NTP655375 ODK655375:ODL655375 ONG655375:ONH655375 OXC655375:OXD655375 PGY655375:PGZ655375 PQU655375:PQV655375 QAQ655375:QAR655375 QKM655375:QKN655375 QUI655375:QUJ655375 REE655375:REF655375 ROA655375:ROB655375 RXW655375:RXX655375 SHS655375:SHT655375 SRO655375:SRP655375 TBK655375:TBL655375 TLG655375:TLH655375 TVC655375:TVD655375 UEY655375:UEZ655375 UOU655375:UOV655375 UYQ655375:UYR655375 VIM655375:VIN655375 VSI655375:VSJ655375 WCE655375:WCF655375 WMA655375:WMB655375 WVW655375:WVX655375 O720911:P720911 JK720911:JL720911 TG720911:TH720911 ADC720911:ADD720911 AMY720911:AMZ720911 AWU720911:AWV720911 BGQ720911:BGR720911 BQM720911:BQN720911 CAI720911:CAJ720911 CKE720911:CKF720911 CUA720911:CUB720911 DDW720911:DDX720911 DNS720911:DNT720911 DXO720911:DXP720911 EHK720911:EHL720911 ERG720911:ERH720911 FBC720911:FBD720911 FKY720911:FKZ720911 FUU720911:FUV720911 GEQ720911:GER720911 GOM720911:GON720911 GYI720911:GYJ720911 HIE720911:HIF720911 HSA720911:HSB720911 IBW720911:IBX720911 ILS720911:ILT720911 IVO720911:IVP720911 JFK720911:JFL720911 JPG720911:JPH720911 JZC720911:JZD720911 KIY720911:KIZ720911 KSU720911:KSV720911 LCQ720911:LCR720911 LMM720911:LMN720911 LWI720911:LWJ720911 MGE720911:MGF720911 MQA720911:MQB720911 MZW720911:MZX720911 NJS720911:NJT720911 NTO720911:NTP720911 ODK720911:ODL720911 ONG720911:ONH720911 OXC720911:OXD720911 PGY720911:PGZ720911 PQU720911:PQV720911 QAQ720911:QAR720911 QKM720911:QKN720911 QUI720911:QUJ720911 REE720911:REF720911 ROA720911:ROB720911 RXW720911:RXX720911 SHS720911:SHT720911 SRO720911:SRP720911 TBK720911:TBL720911 TLG720911:TLH720911 TVC720911:TVD720911 UEY720911:UEZ720911 UOU720911:UOV720911 UYQ720911:UYR720911 VIM720911:VIN720911 VSI720911:VSJ720911 WCE720911:WCF720911 WMA720911:WMB720911 WVW720911:WVX720911 O786447:P786447 JK786447:JL786447 TG786447:TH786447 ADC786447:ADD786447 AMY786447:AMZ786447 AWU786447:AWV786447 BGQ786447:BGR786447 BQM786447:BQN786447 CAI786447:CAJ786447 CKE786447:CKF786447 CUA786447:CUB786447 DDW786447:DDX786447 DNS786447:DNT786447 DXO786447:DXP786447 EHK786447:EHL786447 ERG786447:ERH786447 FBC786447:FBD786447 FKY786447:FKZ786447 FUU786447:FUV786447 GEQ786447:GER786447 GOM786447:GON786447 GYI786447:GYJ786447 HIE786447:HIF786447 HSA786447:HSB786447 IBW786447:IBX786447 ILS786447:ILT786447 IVO786447:IVP786447 JFK786447:JFL786447 JPG786447:JPH786447 JZC786447:JZD786447 KIY786447:KIZ786447 KSU786447:KSV786447 LCQ786447:LCR786447 LMM786447:LMN786447 LWI786447:LWJ786447 MGE786447:MGF786447 MQA786447:MQB786447 MZW786447:MZX786447 NJS786447:NJT786447 NTO786447:NTP786447 ODK786447:ODL786447 ONG786447:ONH786447 OXC786447:OXD786447 PGY786447:PGZ786447 PQU786447:PQV786447 QAQ786447:QAR786447 QKM786447:QKN786447 QUI786447:QUJ786447 REE786447:REF786447 ROA786447:ROB786447 RXW786447:RXX786447 SHS786447:SHT786447 SRO786447:SRP786447 TBK786447:TBL786447 TLG786447:TLH786447 TVC786447:TVD786447 UEY786447:UEZ786447 UOU786447:UOV786447 UYQ786447:UYR786447 VIM786447:VIN786447 VSI786447:VSJ786447 WCE786447:WCF786447 WMA786447:WMB786447 WVW786447:WVX786447 O851983:P851983 JK851983:JL851983 TG851983:TH851983 ADC851983:ADD851983 AMY851983:AMZ851983 AWU851983:AWV851983 BGQ851983:BGR851983 BQM851983:BQN851983 CAI851983:CAJ851983 CKE851983:CKF851983 CUA851983:CUB851983 DDW851983:DDX851983 DNS851983:DNT851983 DXO851983:DXP851983 EHK851983:EHL851983 ERG851983:ERH851983 FBC851983:FBD851983 FKY851983:FKZ851983 FUU851983:FUV851983 GEQ851983:GER851983 GOM851983:GON851983 GYI851983:GYJ851983 HIE851983:HIF851983 HSA851983:HSB851983 IBW851983:IBX851983 ILS851983:ILT851983 IVO851983:IVP851983 JFK851983:JFL851983 JPG851983:JPH851983 JZC851983:JZD851983 KIY851983:KIZ851983 KSU851983:KSV851983 LCQ851983:LCR851983 LMM851983:LMN851983 LWI851983:LWJ851983 MGE851983:MGF851983 MQA851983:MQB851983 MZW851983:MZX851983 NJS851983:NJT851983 NTO851983:NTP851983 ODK851983:ODL851983 ONG851983:ONH851983 OXC851983:OXD851983 PGY851983:PGZ851983 PQU851983:PQV851983 QAQ851983:QAR851983 QKM851983:QKN851983 QUI851983:QUJ851983 REE851983:REF851983 ROA851983:ROB851983 RXW851983:RXX851983 SHS851983:SHT851983 SRO851983:SRP851983 TBK851983:TBL851983 TLG851983:TLH851983 TVC851983:TVD851983 UEY851983:UEZ851983 UOU851983:UOV851983 UYQ851983:UYR851983 VIM851983:VIN851983 VSI851983:VSJ851983 WCE851983:WCF851983 WMA851983:WMB851983 WVW851983:WVX851983 O917519:P917519 JK917519:JL917519 TG917519:TH917519 ADC917519:ADD917519 AMY917519:AMZ917519 AWU917519:AWV917519 BGQ917519:BGR917519 BQM917519:BQN917519 CAI917519:CAJ917519 CKE917519:CKF917519 CUA917519:CUB917519 DDW917519:DDX917519 DNS917519:DNT917519 DXO917519:DXP917519 EHK917519:EHL917519 ERG917519:ERH917519 FBC917519:FBD917519 FKY917519:FKZ917519 FUU917519:FUV917519 GEQ917519:GER917519 GOM917519:GON917519 GYI917519:GYJ917519 HIE917519:HIF917519 HSA917519:HSB917519 IBW917519:IBX917519 ILS917519:ILT917519 IVO917519:IVP917519 JFK917519:JFL917519 JPG917519:JPH917519 JZC917519:JZD917519 KIY917519:KIZ917519 KSU917519:KSV917519 LCQ917519:LCR917519 LMM917519:LMN917519 LWI917519:LWJ917519 MGE917519:MGF917519 MQA917519:MQB917519 MZW917519:MZX917519 NJS917519:NJT917519 NTO917519:NTP917519 ODK917519:ODL917519 ONG917519:ONH917519 OXC917519:OXD917519 PGY917519:PGZ917519 PQU917519:PQV917519 QAQ917519:QAR917519 QKM917519:QKN917519 QUI917519:QUJ917519 REE917519:REF917519 ROA917519:ROB917519 RXW917519:RXX917519 SHS917519:SHT917519 SRO917519:SRP917519 TBK917519:TBL917519 TLG917519:TLH917519 TVC917519:TVD917519 UEY917519:UEZ917519 UOU917519:UOV917519 UYQ917519:UYR917519 VIM917519:VIN917519 VSI917519:VSJ917519 WCE917519:WCF917519 WMA917519:WMB917519 WVW917519:WVX917519 O983055:P983055 JK983055:JL983055 TG983055:TH983055 ADC983055:ADD983055 AMY983055:AMZ983055 AWU983055:AWV983055 BGQ983055:BGR983055 BQM983055:BQN983055 CAI983055:CAJ983055 CKE983055:CKF983055 CUA983055:CUB983055 DDW983055:DDX983055 DNS983055:DNT983055 DXO983055:DXP983055 EHK983055:EHL983055 ERG983055:ERH983055 FBC983055:FBD983055 FKY983055:FKZ983055 FUU983055:FUV983055 GEQ983055:GER983055 GOM983055:GON983055 GYI983055:GYJ983055 HIE983055:HIF983055 HSA983055:HSB983055 IBW983055:IBX983055 ILS983055:ILT983055 IVO983055:IVP983055 JFK983055:JFL983055 JPG983055:JPH983055 JZC983055:JZD983055 KIY983055:KIZ983055 KSU983055:KSV983055 LCQ983055:LCR983055 LMM983055:LMN983055 LWI983055:LWJ983055 MGE983055:MGF983055 MQA983055:MQB983055 MZW983055:MZX983055 NJS983055:NJT983055 NTO983055:NTP983055 ODK983055:ODL983055 ONG983055:ONH983055 OXC983055:OXD983055 PGY983055:PGZ983055 PQU983055:PQV983055 QAQ983055:QAR983055 QKM983055:QKN983055 QUI983055:QUJ983055 REE983055:REF983055 ROA983055:ROB983055 RXW983055:RXX983055 SHS983055:SHT983055 SRO983055:SRP983055 TBK983055:TBL983055 TLG983055:TLH983055 TVC983055:TVD983055 UEY983055:UEZ983055 UOU983055:UOV983055 UYQ983055:UYR983055 VIM983055:VIN983055 VSI983055:VSJ983055 WCE983055:WCF983055 WMA983055:WMB983055 WVW983055:WVX983055" xr:uid="{9575DDF8-1AF9-4487-8C60-336EDD05171F}">
      <formula1>$W$13:$W$16</formula1>
    </dataValidation>
  </dataValidations>
  <printOptions horizontalCentered="1" verticalCentered="1"/>
  <pageMargins left="0.19685039370078741" right="3.937007874015748E-2" top="0.19685039370078741" bottom="0.19685039370078741" header="0.19685039370078741" footer="0.19685039370078741"/>
  <pageSetup paperSize="9" scale="43" orientation="portrait" r:id="rId2"/>
  <headerFooter scaleWithDoc="0">
    <oddHeader xml:space="preserve">&amp;L
&amp;G&amp;C
&amp;R
</oddHeader>
    <oddFooter>&amp;C&amp;7INFARMED - Autoridade Nacional do Medicamento e Produtos de Saúde, I.P.
Parque de Saúde de Lisboa - Av. do Brasil, 53 * 1749-004 Lisboa * Tel.: +351 217 987 100 *  Fax: +351 217 987 316  * Website: www.infarmed.pt * E-mail: infarmed@infarmed.pt</oddFooter>
  </headerFooter>
  <drawing r:id="rId3"/>
  <legacy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40mg</vt:lpstr>
      <vt:lpstr>'40mg'!Área_de_Impressão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 Jesus</dc:creator>
  <cp:lastModifiedBy>Georgina Jesus</cp:lastModifiedBy>
  <cp:lastPrinted>2024-02-05T15:45:40Z</cp:lastPrinted>
  <dcterms:created xsi:type="dcterms:W3CDTF">2024-02-05T15:20:30Z</dcterms:created>
  <dcterms:modified xsi:type="dcterms:W3CDTF">2024-02-05T15:46:04Z</dcterms:modified>
</cp:coreProperties>
</file>