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20" activeTab="0"/>
  </bookViews>
  <sheets>
    <sheet name="Form_NGen" sheetId="1" r:id="rId1"/>
  </sheets>
  <definedNames>
    <definedName name="_xlfn.AVERAGEIF" hidden="1">#NAME?</definedName>
    <definedName name="_xlnm.Print_Area" localSheetId="0">'Form_NGen'!$A$1:$P$59</definedName>
  </definedNames>
  <calcPr fullCalcOnLoad="1"/>
</workbook>
</file>

<file path=xl/comments1.xml><?xml version="1.0" encoding="utf-8"?>
<comments xmlns="http://schemas.openxmlformats.org/spreadsheetml/2006/main">
  <authors>
    <author>fernanda ferrador</author>
    <author>Fernanda Ferrador</author>
  </authors>
  <commentList>
    <comment ref="C35" authorId="0">
      <text>
        <r>
          <rPr>
            <b/>
            <sz val="14"/>
            <rFont val="Tahoma"/>
            <family val="2"/>
          </rPr>
          <t xml:space="preserve">
Escolher o tipo de cálculo segundo a regras e critérios definidos nos artºs 6º e 9º da Port. nº 195-C/2015:
      -  Média dos Paises 
      -  Portugal 
      -  Outro / Origem</t>
        </r>
      </text>
    </comment>
    <comment ref="O14" authorId="1">
      <text>
        <r>
          <rPr>
            <b/>
            <sz val="14"/>
            <rFont val="Tahoma"/>
            <family val="2"/>
          </rPr>
          <t xml:space="preserve">
Escolher o tipo de Classificação do Medicamento: 
      -  Envase  Normal
      -  Envase Clínico </t>
        </r>
      </text>
    </comment>
  </commentList>
</comments>
</file>

<file path=xl/sharedStrings.xml><?xml version="1.0" encoding="utf-8"?>
<sst xmlns="http://schemas.openxmlformats.org/spreadsheetml/2006/main" count="687" uniqueCount="661">
  <si>
    <t>EMPRESA</t>
  </si>
  <si>
    <t>Nº DE REGISTO</t>
  </si>
  <si>
    <t>MARCA</t>
  </si>
  <si>
    <t>FORMA FARMACÊUTICA</t>
  </si>
  <si>
    <t>APRESENTAÇÃO</t>
  </si>
  <si>
    <t>DCI</t>
  </si>
  <si>
    <t>DOSAGEM</t>
  </si>
  <si>
    <t>PAÍSES</t>
  </si>
  <si>
    <t>ESPANHA</t>
  </si>
  <si>
    <t>PORTUGAL</t>
  </si>
  <si>
    <t>PVP</t>
  </si>
  <si>
    <t>PVA</t>
  </si>
  <si>
    <t>Y</t>
  </si>
  <si>
    <t>3 - CÁLCULO  DOS  PVA  DE  REFERÊNCIA</t>
  </si>
  <si>
    <t>5 - QUADRO  SÍNTESE</t>
  </si>
  <si>
    <t>APRESENTAÇÃO/DOSAGEM</t>
  </si>
  <si>
    <t>2 - MEDICAMENTO NÃO GENÉRICO DE REFERÊNCIA</t>
  </si>
  <si>
    <t>4 - OUTRAS APRESENTAÇÕES DA  FORMA FARMACÊUTICA E DOSAGEM</t>
  </si>
  <si>
    <r>
      <t>APRESENTAÇÃO            R</t>
    </r>
    <r>
      <rPr>
        <b/>
        <vertAlign val="subscript"/>
        <sz val="16"/>
        <rFont val="Arial"/>
        <family val="2"/>
      </rPr>
      <t>2</t>
    </r>
  </si>
  <si>
    <t>APRESENTAÇÃO                         Y</t>
  </si>
  <si>
    <r>
      <t>R</t>
    </r>
    <r>
      <rPr>
        <b/>
        <vertAlign val="subscript"/>
        <sz val="18"/>
        <rFont val="Arial"/>
        <family val="2"/>
      </rPr>
      <t xml:space="preserve">2 </t>
    </r>
    <r>
      <rPr>
        <b/>
        <sz val="14"/>
        <rFont val="Arial"/>
        <family val="2"/>
      </rPr>
      <t>- Proporcionalidade da dimensão da apresentação</t>
    </r>
  </si>
  <si>
    <r>
      <t>R</t>
    </r>
    <r>
      <rPr>
        <b/>
        <vertAlign val="subscript"/>
        <sz val="18"/>
        <rFont val="Arial"/>
        <family val="2"/>
      </rPr>
      <t>1</t>
    </r>
    <r>
      <rPr>
        <b/>
        <sz val="14"/>
        <rFont val="Arial"/>
        <family val="2"/>
      </rPr>
      <t xml:space="preserve"> - Proporcionalidade da dosagem</t>
    </r>
  </si>
  <si>
    <r>
      <t xml:space="preserve">   R</t>
    </r>
    <r>
      <rPr>
        <b/>
        <vertAlign val="subscript"/>
        <sz val="18"/>
        <rFont val="Arial"/>
        <family val="2"/>
      </rPr>
      <t>2</t>
    </r>
  </si>
  <si>
    <t>Nº DE 
REGISTO</t>
  </si>
  <si>
    <t>Nº DE
 REGISTO</t>
  </si>
  <si>
    <t>OUTRO/ORIGEM</t>
  </si>
  <si>
    <t>Aditivo para banho</t>
  </si>
  <si>
    <t>Cápsula</t>
  </si>
  <si>
    <t>Cápsula de libertação modificada</t>
  </si>
  <si>
    <t>Cápsula de libertação prolongada</t>
  </si>
  <si>
    <t>Cápsula gastrorresistente</t>
  </si>
  <si>
    <t>Cápsula mole</t>
  </si>
  <si>
    <t>Cápsula mole vaginal</t>
  </si>
  <si>
    <t>Chá medicinal</t>
  </si>
  <si>
    <t>Chá medicinal instantâneo</t>
  </si>
  <si>
    <t>Champô</t>
  </si>
  <si>
    <t>Cola para tecidos</t>
  </si>
  <si>
    <t>Colírio de libertação prolongada</t>
  </si>
  <si>
    <t>Colírio, comprimido e solvente para solução</t>
  </si>
  <si>
    <t>Colírio, solução</t>
  </si>
  <si>
    <t>Colírio, suspensão</t>
  </si>
  <si>
    <t>Comprimido</t>
  </si>
  <si>
    <t>Comprimido + Suspensão Oral</t>
  </si>
  <si>
    <t>Comprimido bucal</t>
  </si>
  <si>
    <t>Comprimido bucal mucoadesivo</t>
  </si>
  <si>
    <t>Comprimido de libertação modificada</t>
  </si>
  <si>
    <t>Comprimido de libertação prolongada</t>
  </si>
  <si>
    <t>Comprimido de libertação prolongada revestido por película</t>
  </si>
  <si>
    <t>Comprimido dispersível</t>
  </si>
  <si>
    <t>Comprimido dispersível ou para mastigar</t>
  </si>
  <si>
    <t>Comprimido efervescente</t>
  </si>
  <si>
    <t>Comprimido gastrorresistente</t>
  </si>
  <si>
    <t>comprimido gastrorresistente de libertação prolongada</t>
  </si>
  <si>
    <t>Comprimido orodispersível</t>
  </si>
  <si>
    <t>Comprimido para chupar</t>
  </si>
  <si>
    <t>Comprimido para mastigar</t>
  </si>
  <si>
    <t>Comprimido para suspensão rectal</t>
  </si>
  <si>
    <t>Comprimido revestido</t>
  </si>
  <si>
    <t>Comprimido revestido por película</t>
  </si>
  <si>
    <t>Comprimido solúvel</t>
  </si>
  <si>
    <t>Comprimido sublingual</t>
  </si>
  <si>
    <t>Comprimido vaginal</t>
  </si>
  <si>
    <t>Concentrado e solvente para solução para perfusão</t>
  </si>
  <si>
    <t>Concentrado para solução cutânea</t>
  </si>
  <si>
    <t>Concentrado para solução injectável</t>
  </si>
  <si>
    <t>Concentrado para solução injectável ou para perfusão</t>
  </si>
  <si>
    <t>Concentrado para solução oral</t>
  </si>
  <si>
    <t>Concentrado para solução para perfusão</t>
  </si>
  <si>
    <t>Concentrado para suspensão para perfusão</t>
  </si>
  <si>
    <t>Conjunto para preparações radiofarmacêuticas</t>
  </si>
  <si>
    <t>Creme</t>
  </si>
  <si>
    <t>Creme rectal</t>
  </si>
  <si>
    <t>Creme vaginal</t>
  </si>
  <si>
    <t>Creme vaginal + Óvulo</t>
  </si>
  <si>
    <t>Emplastro medicamentoso</t>
  </si>
  <si>
    <t>Emplastro para teste cutâneo</t>
  </si>
  <si>
    <t>Emulsão cutânea</t>
  </si>
  <si>
    <t>Emulsão e suspensão para emulsão injectável</t>
  </si>
  <si>
    <t>Emulsão injectável</t>
  </si>
  <si>
    <t>Emulsão injectável ou para perfusão</t>
  </si>
  <si>
    <t>Emulsão oral</t>
  </si>
  <si>
    <t>Emulsão para perfusão</t>
  </si>
  <si>
    <t>Esponja medicamentosa</t>
  </si>
  <si>
    <t>Espuma cutânea</t>
  </si>
  <si>
    <t>Espuma rectal</t>
  </si>
  <si>
    <t>Espuma vaginal</t>
  </si>
  <si>
    <t>Gás medicinal comprimido</t>
  </si>
  <si>
    <t>Gás medicinal criogénico</t>
  </si>
  <si>
    <t>Gás medicinal liquefeito</t>
  </si>
  <si>
    <t>Gás para inalação</t>
  </si>
  <si>
    <t>Gel</t>
  </si>
  <si>
    <t>Gel bucal</t>
  </si>
  <si>
    <t>Gel dental</t>
  </si>
  <si>
    <t>Gel endocervical</t>
  </si>
  <si>
    <t>Gel intestinal</t>
  </si>
  <si>
    <t>Gel nasal</t>
  </si>
  <si>
    <t>Gel oftálmico</t>
  </si>
  <si>
    <t>Gel oral</t>
  </si>
  <si>
    <t>Gel periodontal</t>
  </si>
  <si>
    <t>Gel rectal</t>
  </si>
  <si>
    <t>Gel uretral</t>
  </si>
  <si>
    <t>Gel vaginal</t>
  </si>
  <si>
    <t>Gerador de radionuclidos</t>
  </si>
  <si>
    <t>Glóbulos</t>
  </si>
  <si>
    <t>Goma para mascar medicamentosa</t>
  </si>
  <si>
    <t>Gotas auriculares ou colírio, solução</t>
  </si>
  <si>
    <t>Gotas auriculares, solução</t>
  </si>
  <si>
    <t>Gotas auriculares, suspensão</t>
  </si>
  <si>
    <t>Gotas nasais, solução</t>
  </si>
  <si>
    <t>Gotas orais, solução</t>
  </si>
  <si>
    <t>Gotas orais, suspensão</t>
  </si>
  <si>
    <t>Granulado</t>
  </si>
  <si>
    <t>Granulado de libertação modificada</t>
  </si>
  <si>
    <t>Granulado de libertação prolongada</t>
  </si>
  <si>
    <t>Granulado de libertação prolongada para suspensão oral</t>
  </si>
  <si>
    <t>Granulado efervescente</t>
  </si>
  <si>
    <t>Granulado gastrorresistente</t>
  </si>
  <si>
    <t>Granulado gastrorresistente para suspensão oral</t>
  </si>
  <si>
    <t>Granulado para solução oral</t>
  </si>
  <si>
    <t>Granulado para solução oral ou rectal</t>
  </si>
  <si>
    <t>Granulado para suspensão oral</t>
  </si>
  <si>
    <t>Implante</t>
  </si>
  <si>
    <t>Implante em cadeia</t>
  </si>
  <si>
    <t>Implante, pó para suspensão</t>
  </si>
  <si>
    <t>Inserto dental</t>
  </si>
  <si>
    <t>Inserto oftálmico</t>
  </si>
  <si>
    <t>Lápis uretral</t>
  </si>
  <si>
    <t>Liofilizado oral</t>
  </si>
  <si>
    <t>Liofilizado para solução para perfusão</t>
  </si>
  <si>
    <t>Líquido cutâneo</t>
  </si>
  <si>
    <t>Líquido para inalação por vaporização</t>
  </si>
  <si>
    <t>Líquido para irrigação vesical</t>
  </si>
  <si>
    <t>Óvulo</t>
  </si>
  <si>
    <t>Pasta bucal</t>
  </si>
  <si>
    <t>Pasta cutânea</t>
  </si>
  <si>
    <t>Pasta dentífrica</t>
  </si>
  <si>
    <t>Pasta oral</t>
  </si>
  <si>
    <t>Pastilha</t>
  </si>
  <si>
    <t>Pastilha mole</t>
  </si>
  <si>
    <t>Película orodispersível</t>
  </si>
  <si>
    <t>Penso impregnado</t>
  </si>
  <si>
    <t>Pó cutâneo</t>
  </si>
  <si>
    <t>Pó e solução para solução injectável</t>
  </si>
  <si>
    <t>Pó e solvente para cola para tecidos</t>
  </si>
  <si>
    <t>Pó e solvente para concentrado para solução para perfusão</t>
  </si>
  <si>
    <t>Pó e solvente para solução injectável</t>
  </si>
  <si>
    <t>Pó e solvente para solução injectável em seringa pré-cheia</t>
  </si>
  <si>
    <t>Pó e solvente para solução injectável ou para perfusão</t>
  </si>
  <si>
    <t>Pó e solvente para solução oral</t>
  </si>
  <si>
    <t>Pó e solvente para solução para inalação por nebulização</t>
  </si>
  <si>
    <t>Pó e solvente para solução para perfusão</t>
  </si>
  <si>
    <t>Pó e solvente para solução para uso intravesical</t>
  </si>
  <si>
    <t>Pó e suspensão para suspensão injectável</t>
  </si>
  <si>
    <t>Pó e veículo para dispersão injectável</t>
  </si>
  <si>
    <t>Pó e veículo para suspensão injectável</t>
  </si>
  <si>
    <t>Pó e veículo para suspensão injectável de libertação prolongada</t>
  </si>
  <si>
    <t>Pó e veículo para suspensão oral</t>
  </si>
  <si>
    <t>Pó e veículo para suspensão para uso intravesical</t>
  </si>
  <si>
    <t>Pó efervescente</t>
  </si>
  <si>
    <t>Pó oral</t>
  </si>
  <si>
    <t>Pó para concentrado para solução injectável ou para perfusão</t>
  </si>
  <si>
    <t>Pó para concentrado para solução para perfusão</t>
  </si>
  <si>
    <t>Pó para inalação</t>
  </si>
  <si>
    <t>Pó para inalação em recipiente unidose</t>
  </si>
  <si>
    <t>Pó para inalação, cápsula</t>
  </si>
  <si>
    <t>Pó para líquido para irrigação vesical</t>
  </si>
  <si>
    <t>Pó para pulverização cutânea</t>
  </si>
  <si>
    <t>Pó para solução injectável</t>
  </si>
  <si>
    <t>Pó para solução injectável ou para perfusão</t>
  </si>
  <si>
    <t>Pó para solução injectável ou para solução para inalação por nebulização</t>
  </si>
  <si>
    <t>Pó para solução oral</t>
  </si>
  <si>
    <t>Pó para solução ou para suspensão injectável</t>
  </si>
  <si>
    <t>Pó para solução para perfusão</t>
  </si>
  <si>
    <t>Pó para solução vaginal</t>
  </si>
  <si>
    <t>Pó para suspensão injectável</t>
  </si>
  <si>
    <t>Pó para suspensão injectável + Suspensão injectável</t>
  </si>
  <si>
    <t>Pó para suspensão oral</t>
  </si>
  <si>
    <t>Pó para suspensão oral ou rectal</t>
  </si>
  <si>
    <t>Pó para suspensão para implantação</t>
  </si>
  <si>
    <t>Pó para suspensão para perfusão</t>
  </si>
  <si>
    <t>Pó periodontal</t>
  </si>
  <si>
    <t>Pomada</t>
  </si>
  <si>
    <t>Pomada nasal</t>
  </si>
  <si>
    <t>Pomada oftálmica</t>
  </si>
  <si>
    <t>Pomada rectal</t>
  </si>
  <si>
    <t>Precursor radiofarmacêutico</t>
  </si>
  <si>
    <t>Preparação para pulverização sublingual</t>
  </si>
  <si>
    <t>Sistema de libertação vaginal</t>
  </si>
  <si>
    <t>Sistema transdérmico</t>
  </si>
  <si>
    <t>Solução bucal</t>
  </si>
  <si>
    <t>Solução cutânea</t>
  </si>
  <si>
    <t>Solução dental</t>
  </si>
  <si>
    <t>Solução gastroentérica</t>
  </si>
  <si>
    <t>Solução gengival</t>
  </si>
  <si>
    <t>Solução injectável</t>
  </si>
  <si>
    <t>Solução injectável em caneta pré-cheia</t>
  </si>
  <si>
    <t>Solução injectável em seringa pré-cheia</t>
  </si>
  <si>
    <t>Solução injectável ou concentrado para solução para perfusão</t>
  </si>
  <si>
    <t>Solução injectável ou para perfusão</t>
  </si>
  <si>
    <t>Solução oral</t>
  </si>
  <si>
    <t>Solução oral + Pó para solução oral</t>
  </si>
  <si>
    <t>Solução para conservação de órgãos</t>
  </si>
  <si>
    <t>Solução para diálise peritoneal</t>
  </si>
  <si>
    <t>Solução para dispersão injectável ou para perfusão</t>
  </si>
  <si>
    <t>Solução para gargarejar</t>
  </si>
  <si>
    <t>Solução para hemodiálise</t>
  </si>
  <si>
    <t>Solução para hemodiálise ou hemofiltração</t>
  </si>
  <si>
    <t>Solução para hemodiálise, hemodiafiltração e hemofiltração</t>
  </si>
  <si>
    <t>Solução para hemofiltração</t>
  </si>
  <si>
    <t>Solução para inalação por nebulização</t>
  </si>
  <si>
    <t>Solução para inalação por vaporização</t>
  </si>
  <si>
    <t>Solução para lavagem da boca</t>
  </si>
  <si>
    <t>Solução para lavagem oftálmica</t>
  </si>
  <si>
    <t>Solução para modificação de fracção sanguínea</t>
  </si>
  <si>
    <t>Solução para perfusão</t>
  </si>
  <si>
    <t>Solução para perfusão e para solução oral</t>
  </si>
  <si>
    <t>Solução para pulverização bucal</t>
  </si>
  <si>
    <t>Solução para pulverização bucal ou nasal</t>
  </si>
  <si>
    <t>Solução para pulverização cutânea</t>
  </si>
  <si>
    <t>Solução para pulverização nasal</t>
  </si>
  <si>
    <t>Solução para teste cutâneo em picada</t>
  </si>
  <si>
    <t>Solução rectal</t>
  </si>
  <si>
    <t>Solução vaginal</t>
  </si>
  <si>
    <t>Soluções para cola para tecidos</t>
  </si>
  <si>
    <t>Solvente/Veículo para uso parentérico</t>
  </si>
  <si>
    <t>Supositório</t>
  </si>
  <si>
    <t>Suspensão cutânea</t>
  </si>
  <si>
    <t>Suspensão dental</t>
  </si>
  <si>
    <t>Suspensão injectável</t>
  </si>
  <si>
    <t>Suspensão injectável de libertação prolongada</t>
  </si>
  <si>
    <t>Suspensão injectável em seringa pré-cheia</t>
  </si>
  <si>
    <t>Suspensão oral</t>
  </si>
  <si>
    <t>Suspensão para implantação</t>
  </si>
  <si>
    <t>Suspensão para inalação por nebulização</t>
  </si>
  <si>
    <t>Suspensão para instilação endotraqueobrônquica</t>
  </si>
  <si>
    <t>Suspensão para pulverização nasal</t>
  </si>
  <si>
    <t>Suspensão pressurizada para inalação</t>
  </si>
  <si>
    <t>Suspensão rectal</t>
  </si>
  <si>
    <t>Verniz para as unhas medicamentoso</t>
  </si>
  <si>
    <t>Xarope</t>
  </si>
  <si>
    <t>NOME DO MEDICAMENTO</t>
  </si>
  <si>
    <t>Aplicador</t>
  </si>
  <si>
    <t>Aplicador bucal</t>
  </si>
  <si>
    <t>Barrica</t>
  </si>
  <si>
    <t>Bisnaga</t>
  </si>
  <si>
    <t>Blister</t>
  </si>
  <si>
    <t>Boião</t>
  </si>
  <si>
    <t>Caixa</t>
  </si>
  <si>
    <t>Caneta pré-cheia</t>
  </si>
  <si>
    <t>Cânula</t>
  </si>
  <si>
    <t>Cartucho</t>
  </si>
  <si>
    <t>Cilindro de gás</t>
  </si>
  <si>
    <t>Coluna de eluição</t>
  </si>
  <si>
    <t>Dispositivo doseador</t>
  </si>
  <si>
    <t>Fecho com pincel</t>
  </si>
  <si>
    <t>Fita termossoldada</t>
  </si>
  <si>
    <t>Folha</t>
  </si>
  <si>
    <t>Frasco</t>
  </si>
  <si>
    <t>Frasco conta-gotas</t>
  </si>
  <si>
    <t>Frasco nebulizador</t>
  </si>
  <si>
    <t>Frasco para injectáveis</t>
  </si>
  <si>
    <t>Frasco polvilhador</t>
  </si>
  <si>
    <t>Inalador</t>
  </si>
  <si>
    <t>Nebulizador</t>
  </si>
  <si>
    <t>Recipiente criogénico fixo</t>
  </si>
  <si>
    <t>Recipiente criogénico móvel</t>
  </si>
  <si>
    <t>Recipiente multidose</t>
  </si>
  <si>
    <t>Recipiente multidose com inalador</t>
  </si>
  <si>
    <t>Recipiente para comprimidos</t>
  </si>
  <si>
    <t>Recipiente pressurizado</t>
  </si>
  <si>
    <t>Recipiente unidose</t>
  </si>
  <si>
    <t>Saco</t>
  </si>
  <si>
    <t>Saqueta</t>
  </si>
  <si>
    <t>Seringa pré-cheia</t>
  </si>
  <si>
    <t>Tubo</t>
  </si>
  <si>
    <t>Outro</t>
  </si>
  <si>
    <t>Recipiente multidose  sistema  fecho s/ entrada de ar</t>
  </si>
  <si>
    <t>PVP (IVA INCLUÍDO)</t>
  </si>
  <si>
    <t>Acção periférica</t>
  </si>
  <si>
    <t>Acidificantes e alcalinizantes urinários</t>
  </si>
  <si>
    <t>Adjuvantes da cicatrização</t>
  </si>
  <si>
    <t>Adsorventes</t>
  </si>
  <si>
    <t>Adstringentes, lubrificantes e lágrimas artificiais</t>
  </si>
  <si>
    <t>Agentes de diluição, irrigação e lubrificação</t>
  </si>
  <si>
    <t>Agonistas adrenérgicos beta</t>
  </si>
  <si>
    <t>Agonistas adrenérgicos beta; Antagonistas colinérgicos</t>
  </si>
  <si>
    <t>Agonistas adrenérgicos beta; Glucocorticóides</t>
  </si>
  <si>
    <t>Agonistas adrenérgicos beta; Simpaticomiméticos</t>
  </si>
  <si>
    <t>Agonistas alfa 2 centrais</t>
  </si>
  <si>
    <t>Alcalinizantes</t>
  </si>
  <si>
    <t>Alquilantes</t>
  </si>
  <si>
    <t>Amidinopenicilinas</t>
  </si>
  <si>
    <t>Aminoácidos</t>
  </si>
  <si>
    <t>Aminoglicosídeos</t>
  </si>
  <si>
    <t>Aminopenicilinas</t>
  </si>
  <si>
    <t>Analgésicos e antipiréticos</t>
  </si>
  <si>
    <t>Analgésicos e antipiréticos; Antiagregantes plaquetários</t>
  </si>
  <si>
    <t>Analgésicos e antipiréticos; Antidepressores</t>
  </si>
  <si>
    <t>Analgésicos e antipiréticos; Antiepilépticos e anticonvulsivantes</t>
  </si>
  <si>
    <t>Analgésicos e antipiréticos; Derivados do ácido acético</t>
  </si>
  <si>
    <t>Analgésicos estupefacientes</t>
  </si>
  <si>
    <t>Análogos da hormona libertadora de gonadotropina</t>
  </si>
  <si>
    <t>Análogos das prostaglandinas</t>
  </si>
  <si>
    <t>Análogos não nucleosídeos inibidores da transcriptase inversa (reversa)</t>
  </si>
  <si>
    <t>Análogos nucleosídeos inibidores da transcriptase inversa (reversa)</t>
  </si>
  <si>
    <t>Androgéneos e anabolizantes</t>
  </si>
  <si>
    <t>Anestésicos gerais</t>
  </si>
  <si>
    <t>Anestésicos locais</t>
  </si>
  <si>
    <t>Anestésicos locais e antipruriginosos</t>
  </si>
  <si>
    <t>Anestésicos locais; De aplicação tópica</t>
  </si>
  <si>
    <t>Ansiolíticos, sedativos e hipnóticos</t>
  </si>
  <si>
    <t>Antagonistas colinérgicos</t>
  </si>
  <si>
    <t>Antagonistas dos leucotrienos</t>
  </si>
  <si>
    <t>Antagonistas dos receptores da angiotensina</t>
  </si>
  <si>
    <t>Antagonistas dos receptores H2</t>
  </si>
  <si>
    <t>Antagonistas hipofisários</t>
  </si>
  <si>
    <t>Antiácidos</t>
  </si>
  <si>
    <t>Antiagregantes plaquetários</t>
  </si>
  <si>
    <t>Antiandrogénios</t>
  </si>
  <si>
    <t>Antianginosos</t>
  </si>
  <si>
    <t>Antiasmáticos de acção profiláctica</t>
  </si>
  <si>
    <t>Antibacterianos</t>
  </si>
  <si>
    <t>Antibacterianos; Anti-inflamatórios não esteróides</t>
  </si>
  <si>
    <t>Antibacterianos; Corticosteróides</t>
  </si>
  <si>
    <t>Antibióticos</t>
  </si>
  <si>
    <t>Anticolinérgicos</t>
  </si>
  <si>
    <t>Anticoncepcionais</t>
  </si>
  <si>
    <t>Antidepressores</t>
  </si>
  <si>
    <t>Antidiabéticos orais</t>
  </si>
  <si>
    <t>Antidiarreicos</t>
  </si>
  <si>
    <t>Antidislipidémicos</t>
  </si>
  <si>
    <t>Antieméticos e antivertiginosos</t>
  </si>
  <si>
    <t>Antieméticos e antivertiginosos; Modificadores da motilidade gástrica ou procinéticos</t>
  </si>
  <si>
    <t>Antiepilépticos e anticonvulsivantes</t>
  </si>
  <si>
    <t>Antiepilépticos e anticonvulsivantes; Ansiolíticos, sedativos e hipnóticos</t>
  </si>
  <si>
    <t>Antiespasmódicos</t>
  </si>
  <si>
    <t>Antiestrogénios</t>
  </si>
  <si>
    <t>Antifibrinolíticos</t>
  </si>
  <si>
    <t>Antiflatulentos</t>
  </si>
  <si>
    <t>Antiflatulentos; Suplementos enzimáticos, bacilos lácteos e análogos</t>
  </si>
  <si>
    <t>Antifúngicos</t>
  </si>
  <si>
    <t>Anti-helmínticos</t>
  </si>
  <si>
    <t>Anti-hemorrágicos</t>
  </si>
  <si>
    <t>Anti-hemorroidários</t>
  </si>
  <si>
    <t>Anti-hipertensores</t>
  </si>
  <si>
    <t>Anti-histamínicos</t>
  </si>
  <si>
    <t>Anti-histamínicos H 1 não sedativos</t>
  </si>
  <si>
    <t>Anti-histamínicos H 1 sedativos</t>
  </si>
  <si>
    <t>Anti-histamínicos H 1 sedativos; Ansiolíticos, sedativos e hipnóticos</t>
  </si>
  <si>
    <t>Anti-hormonas</t>
  </si>
  <si>
    <t>Anti-infecciosos</t>
  </si>
  <si>
    <t>Anti-infecciosos e anti-sépticos urinários</t>
  </si>
  <si>
    <t>Anti-inflamatórios intestinais</t>
  </si>
  <si>
    <t>Anti-inflamatórios intestinais; Modificadores da evolução da doença reumatismal</t>
  </si>
  <si>
    <t>Anti-inflamatórios não esteróides</t>
  </si>
  <si>
    <t>Anti-inflamatórios não esteróides para uso tópico</t>
  </si>
  <si>
    <t>Antilepróticos</t>
  </si>
  <si>
    <t>Antimaláricos</t>
  </si>
  <si>
    <t>Antimetabolitos</t>
  </si>
  <si>
    <t>Antimetabolitos; Imunomoduladores</t>
  </si>
  <si>
    <t>Antimetabolitos; Modificadores da evolução da doença reumatismal</t>
  </si>
  <si>
    <t>Antimiasténicos</t>
  </si>
  <si>
    <t>Antiparasitários</t>
  </si>
  <si>
    <t>Antiparkinsónicos</t>
  </si>
  <si>
    <t>Antipsicóticos</t>
  </si>
  <si>
    <t>Anti-retrovirais</t>
  </si>
  <si>
    <t>Anti-sépticos e desinfectantes</t>
  </si>
  <si>
    <t>Anti-sépticos e desinfectantes; Outros medicamentos tópicos vaginais</t>
  </si>
  <si>
    <t>Antituberculosos</t>
  </si>
  <si>
    <t>Antitússicos</t>
  </si>
  <si>
    <t>Antivíricos</t>
  </si>
  <si>
    <t>Antivitamínicos K</t>
  </si>
  <si>
    <t>Aparelho digestivo</t>
  </si>
  <si>
    <t>Aparelho locomotor</t>
  </si>
  <si>
    <t>Aparelho respiratório</t>
  </si>
  <si>
    <t>Associação de sais para re-hidratação oral</t>
  </si>
  <si>
    <t>Associações de antibacterianos, antifúngicos e corticosteróides</t>
  </si>
  <si>
    <t>Associações de diuréticos</t>
  </si>
  <si>
    <t>Associações de penicilinas com inibidores das lactamases beta</t>
  </si>
  <si>
    <t>Associações de vitaminas</t>
  </si>
  <si>
    <t>Associações de vitaminas com sais minerais</t>
  </si>
  <si>
    <t>Associações de vitaminas com sais minerais; Outros</t>
  </si>
  <si>
    <t>Associações de vitaminas com sais minerais; Vitaminas D</t>
  </si>
  <si>
    <t>Associações e medicamentos descongestionantes</t>
  </si>
  <si>
    <t>Associações e medicamentos descongestionantes; De aplicação tópica</t>
  </si>
  <si>
    <t>Benzilpenicilinas e fenoximetilpenicilina</t>
  </si>
  <si>
    <t>Bifosfonatos</t>
  </si>
  <si>
    <t>Bloqueadores adrenérgicos beta (Classe II)</t>
  </si>
  <si>
    <t>Bloqueadores alfa</t>
  </si>
  <si>
    <t>Bloqueadores alfa; Medicamentos usados na retenção urinária</t>
  </si>
  <si>
    <t>Bloqueadores beta</t>
  </si>
  <si>
    <t>Bloqueadores beta e alfa</t>
  </si>
  <si>
    <t>Bloqueadores da entrada do cálcio</t>
  </si>
  <si>
    <t>Bloqueadores da entrada do cálcio (Classe IV); Bloqueadores da entrada do cálcio</t>
  </si>
  <si>
    <t>Bloqueadores da entrada do cálcio (Classe IV); Bloqueadores da entrada do cálcio; Antianginosos</t>
  </si>
  <si>
    <t>Bloqueadores da entrada do cálcio (Classe IV); Inibidores da enzima de conversão da angiotensina; Bloqueadores da entrada do cálcio</t>
  </si>
  <si>
    <t>Bloqueadores da entrada do cálcio; Antianginosos</t>
  </si>
  <si>
    <t>Bloqueadores da entrada do cálcio; Antidislipidémicos</t>
  </si>
  <si>
    <t>Cálcio</t>
  </si>
  <si>
    <t>Cálcio; Cálcio</t>
  </si>
  <si>
    <t>Cálcio; Magnésio</t>
  </si>
  <si>
    <t>Cálcio; Vitaminas D</t>
  </si>
  <si>
    <t>Calcitonina</t>
  </si>
  <si>
    <t>Carbapenemes</t>
  </si>
  <si>
    <t>Cefalosporinas de 1ª. Geração</t>
  </si>
  <si>
    <t>Cefalosporinas de 2ª. Geração</t>
  </si>
  <si>
    <t>Cefalosporinas de 3ª. Geração</t>
  </si>
  <si>
    <t>Cefalosporinas de 4ª. Geração</t>
  </si>
  <si>
    <t>Citotóxicos que interferem com a tubulina</t>
  </si>
  <si>
    <t>Citotóxicos que se intercalam no ADN</t>
  </si>
  <si>
    <t>Citotóxicos relacionados com alquilantes</t>
  </si>
  <si>
    <t>Classe Ic (tipo flecainida )</t>
  </si>
  <si>
    <t>Cloranfenicol e tetraciclinas</t>
  </si>
  <si>
    <t>Coleréticos e colagogos</t>
  </si>
  <si>
    <t>Compostos de ferro</t>
  </si>
  <si>
    <t>Compostos não acídicos</t>
  </si>
  <si>
    <t>Corticosteróides</t>
  </si>
  <si>
    <t>Corticosteróides de aplicação tópica</t>
  </si>
  <si>
    <t>Corticosteróides; Glucocorticóides</t>
  </si>
  <si>
    <t>De acção curta</t>
  </si>
  <si>
    <t>De acção intermédia</t>
  </si>
  <si>
    <t>De acção prolongada</t>
  </si>
  <si>
    <t>De acção sistémica</t>
  </si>
  <si>
    <t>De acção sistémica; Anticoncepcionais</t>
  </si>
  <si>
    <t>De aplicação tópica</t>
  </si>
  <si>
    <t>Derivados do ácido acético</t>
  </si>
  <si>
    <t>Derivados do ácido antranílico</t>
  </si>
  <si>
    <t>Derivados do ácido propiónico</t>
  </si>
  <si>
    <t>Derivados do indol e do indeno</t>
  </si>
  <si>
    <t>Derivados sulfanilamídicos</t>
  </si>
  <si>
    <t>Descongestionantes</t>
  </si>
  <si>
    <t>Digitálicos</t>
  </si>
  <si>
    <t>Diuréticos da ansa</t>
  </si>
  <si>
    <t>Diuréticos osmóticos</t>
  </si>
  <si>
    <t>Diuréticos poupadores de potássio</t>
  </si>
  <si>
    <t>Dopaminomiméticos</t>
  </si>
  <si>
    <t>Dopaminomiméticos; Antagonistas hipofisários</t>
  </si>
  <si>
    <t>Emolientes</t>
  </si>
  <si>
    <t>Enzimas anti-inflamatórias</t>
  </si>
  <si>
    <t>Estimulantes da ovulação e gonadotropinas</t>
  </si>
  <si>
    <t>Estimulantes inespecíficos do Sistema Nervoso Central</t>
  </si>
  <si>
    <t>Estrogénios e progestagénios</t>
  </si>
  <si>
    <t>Expectorantes</t>
  </si>
  <si>
    <t>Factores estimulantes da hematopoiese</t>
  </si>
  <si>
    <t>Fámacos profiláticos usados na rinite alérgica</t>
  </si>
  <si>
    <t>Fámacos profiláticos usados na rinite alérgica; Antiasmáticos de acção profiláctica</t>
  </si>
  <si>
    <t>Fibrinolíticos (ou trombolíticos)</t>
  </si>
  <si>
    <t>Fixadores de Fósforo</t>
  </si>
  <si>
    <t>Flúor</t>
  </si>
  <si>
    <t>Fósforo</t>
  </si>
  <si>
    <t>Gases medicinais</t>
  </si>
  <si>
    <t>Glucagom</t>
  </si>
  <si>
    <t>Glúcidos</t>
  </si>
  <si>
    <t>Glucocorticóides</t>
  </si>
  <si>
    <t>Glucose</t>
  </si>
  <si>
    <t>Hemostáticos</t>
  </si>
  <si>
    <t>Heparinas</t>
  </si>
  <si>
    <t>Hormonas hipotalâmicas e hipofisárias, seus análogos e antagonistas</t>
  </si>
  <si>
    <t>Imunoglobulinas</t>
  </si>
  <si>
    <t>Imunomoduladores</t>
  </si>
  <si>
    <t>Imunomoduladores de uso tópico</t>
  </si>
  <si>
    <t>Imunomoduladores; Modificadores da evolução da doença reumatismal</t>
  </si>
  <si>
    <t>Inibidores da aromatase</t>
  </si>
  <si>
    <t>Inibidores da bomba de protões</t>
  </si>
  <si>
    <t>Inibidores da bomba de protões; Derivados do ácido propiónico</t>
  </si>
  <si>
    <t>Inibidores da enzima de conversão da angiotensina</t>
  </si>
  <si>
    <t>Inibidores da enzima de conversão da angiotensina; Bloqueadores da entrada do cálcio</t>
  </si>
  <si>
    <t>Inibidores da protease</t>
  </si>
  <si>
    <t>Inibidores da topoisomerase I</t>
  </si>
  <si>
    <t>Inibidores da topoisomerase II</t>
  </si>
  <si>
    <t>Inibidores das tirosinacinases</t>
  </si>
  <si>
    <t>Inibidores enzimáticos</t>
  </si>
  <si>
    <t>Inibidores selectivos da Cox 2</t>
  </si>
  <si>
    <t>Insulinas, antidiabéticos orais e glucagom</t>
  </si>
  <si>
    <t>Isoxazolilpenicilinas</t>
  </si>
  <si>
    <t>Laxantes de contacto</t>
  </si>
  <si>
    <t>Laxantes e catárticos</t>
  </si>
  <si>
    <t>Laxantes expansores do volume fecal</t>
  </si>
  <si>
    <t>Laxantes osmóticos</t>
  </si>
  <si>
    <t>Lípidos</t>
  </si>
  <si>
    <t>Lisados bacterianos</t>
  </si>
  <si>
    <t>Lítio</t>
  </si>
  <si>
    <t>Lobo anterior da hipófise</t>
  </si>
  <si>
    <t>Lobo posterior da hipófise</t>
  </si>
  <si>
    <t>Macrólidos</t>
  </si>
  <si>
    <t>Magnésio</t>
  </si>
  <si>
    <t>Magnésio; Potássio</t>
  </si>
  <si>
    <t>Medicamentos antineoplásicos e imunomoduladores</t>
  </si>
  <si>
    <t>Medicamentos com acção específica nas perturbações do ciclo sono-vigília</t>
  </si>
  <si>
    <t>Medicamentos para tratamento da artrose</t>
  </si>
  <si>
    <t>Medicamentos para tratamento da dependência de drogas</t>
  </si>
  <si>
    <t>Medicamentos para tratamento da litíase biliar</t>
  </si>
  <si>
    <t>Medicamentos para tratamento das anemias hemolíticas e hipoplásticas; Androgéneos e anabolizantes</t>
  </si>
  <si>
    <t>Medicamentos para tratamento das anemias megaloblásticas</t>
  </si>
  <si>
    <t>Medicamentos para uso intra-ocular</t>
  </si>
  <si>
    <t>Medicamentos que actuam na boca e orofaringe</t>
  </si>
  <si>
    <t>Medicamentos que actuam no fígado e vias biliares</t>
  </si>
  <si>
    <t>Medicamentos que actuam no osso e no metabolismo do cálcio</t>
  </si>
  <si>
    <t>Medicamentos que actuam no útero</t>
  </si>
  <si>
    <t>Medicamentos usados na disfunção eréctil</t>
  </si>
  <si>
    <t>Medicamentos usados na enxaqueca</t>
  </si>
  <si>
    <t>Medicamentos usados na incontinência urinária</t>
  </si>
  <si>
    <t>Medicamentos usados na retenção urinária</t>
  </si>
  <si>
    <t>Medicamentos usados nas perturbações da micção</t>
  </si>
  <si>
    <t>Medicamentos usados no tratamento de intoxicações</t>
  </si>
  <si>
    <t>Medicamentos usados no tratamento de intoxicações; Medicamentos para tratamento das anemias megaloblásticas</t>
  </si>
  <si>
    <t>Medicamentos usados no tratamento de intoxicações; Meios de diagnóstico não radiológico</t>
  </si>
  <si>
    <t>Medicamentos usados no tratamento de intoxicações; Outros antiarrítmicos</t>
  </si>
  <si>
    <t>Medicamentos usados para diagnóstico</t>
  </si>
  <si>
    <t>Medicamentos usados para o tratamento da gota</t>
  </si>
  <si>
    <t>Medicamentos utilizados no tratamento sintomático da doença do neurónio motor</t>
  </si>
  <si>
    <t>Medicamentos utilizados no tratamento sintomático das alterações das funções cognitivas</t>
  </si>
  <si>
    <t>Medicamentos utilizados no tratamento sintomático das alterações das funções cognitivas; Outros vasodilatadores</t>
  </si>
  <si>
    <t>Meios de contraste para imagem por ressonância magnética</t>
  </si>
  <si>
    <t>Meios de contraste para ultra-sonografia</t>
  </si>
  <si>
    <t>Meios de diagnóstico não radiológico</t>
  </si>
  <si>
    <t>Midriáticos e cicloplégicos</t>
  </si>
  <si>
    <t>Misturas de macronutrientes</t>
  </si>
  <si>
    <t>Misturas de macronutrientes e micronutrientes</t>
  </si>
  <si>
    <t>Modificadores da evolução da doença reumatismal</t>
  </si>
  <si>
    <t>Modificadores da motilidade gástrica ou procinéticos</t>
  </si>
  <si>
    <t>Modificadores da motilidade gastrointestinal</t>
  </si>
  <si>
    <t>Modulares</t>
  </si>
  <si>
    <t>Monobactamos</t>
  </si>
  <si>
    <t>Não selectivos cardíacos</t>
  </si>
  <si>
    <t>Nutrição</t>
  </si>
  <si>
    <t>Obstipantes</t>
  </si>
  <si>
    <t>Obstipantes; Antiflatulentos</t>
  </si>
  <si>
    <t>Ocitócicos</t>
  </si>
  <si>
    <t>Ocitócicos; Lobo posterior da hipófise</t>
  </si>
  <si>
    <t>Outros</t>
  </si>
  <si>
    <t>Outros antiarrítmicos</t>
  </si>
  <si>
    <t>Outros antibacterianos</t>
  </si>
  <si>
    <t>Outros antibacterianos; Outros antiparasitários</t>
  </si>
  <si>
    <t>Outros anticoagulantes</t>
  </si>
  <si>
    <t>Outros anti-inflamatórios, descongestionantes e antialérgicos</t>
  </si>
  <si>
    <t>Outros antiparasitários</t>
  </si>
  <si>
    <t>Outros antivíricos</t>
  </si>
  <si>
    <t>Outros cardiotónicos</t>
  </si>
  <si>
    <t>Outros citotóxicos</t>
  </si>
  <si>
    <t>Outros medicamentos</t>
  </si>
  <si>
    <t>Outros medicamentos tópicos vaginais</t>
  </si>
  <si>
    <t>Outros medicamentos usados em Dermatologia</t>
  </si>
  <si>
    <t>Outros medicamentos usados em disfunções geniturinárias</t>
  </si>
  <si>
    <t>Outros produtos</t>
  </si>
  <si>
    <t>Outros produtos usados em radiologia</t>
  </si>
  <si>
    <t>Outros vasodilatadores</t>
  </si>
  <si>
    <t>Oxicans</t>
  </si>
  <si>
    <t>Pós</t>
  </si>
  <si>
    <t>Potássio</t>
  </si>
  <si>
    <t>Preparações enzimáticas e produtos aparentados</t>
  </si>
  <si>
    <t>Preparações para verrugas, calos e condilomas</t>
  </si>
  <si>
    <t>Preparações radiofarmacêuticas (radiofármacos)</t>
  </si>
  <si>
    <t>Produtos baritados</t>
  </si>
  <si>
    <t>Produtos iodados</t>
  </si>
  <si>
    <t>Produtos iodados; Hormonas da tiróide e antitiroideus</t>
  </si>
  <si>
    <t>Produtos para alopécia androgénica</t>
  </si>
  <si>
    <t>Produtos para aplicação nasal</t>
  </si>
  <si>
    <t>Produtos para aplicação no ouvido</t>
  </si>
  <si>
    <t>Produtos para aplicação no ouvido; Antibacterianos; Corticosteróides</t>
  </si>
  <si>
    <t>Produtos para as unhas</t>
  </si>
  <si>
    <t>Progestagénios</t>
  </si>
  <si>
    <t>Prolongadores da repolarização (Classe III)</t>
  </si>
  <si>
    <t>Prostaglandinas</t>
  </si>
  <si>
    <t>Protectores da mucosa gástrica</t>
  </si>
  <si>
    <t>Quinolonas</t>
  </si>
  <si>
    <t>Radiofármacos de estrôncio</t>
  </si>
  <si>
    <t>Radiofármacos de gálio</t>
  </si>
  <si>
    <t>Radiofármacos de índio</t>
  </si>
  <si>
    <t>Radiofármacos de iodo</t>
  </si>
  <si>
    <t>Radiofármacos de iodo; Outros produtos</t>
  </si>
  <si>
    <t>Radiofármacos de samário</t>
  </si>
  <si>
    <t>Radiofármacos de tálio</t>
  </si>
  <si>
    <t>Radiofármacos de tecnécio</t>
  </si>
  <si>
    <t>Resinas permutadoras de catiões</t>
  </si>
  <si>
    <t>Rosácea</t>
  </si>
  <si>
    <t>Sais minerais</t>
  </si>
  <si>
    <t>Sangue</t>
  </si>
  <si>
    <t>Selectivos cardíacos</t>
  </si>
  <si>
    <t>Simpaticomiméticos</t>
  </si>
  <si>
    <t>Simpaticomiméticos; Agonistas adrenérgicos beta</t>
  </si>
  <si>
    <t>Simpaticomiméticos; Outros antiarrítmicos</t>
  </si>
  <si>
    <t>Sistema nervoso central</t>
  </si>
  <si>
    <t>Sódio</t>
  </si>
  <si>
    <t>Soluções hipertónicas</t>
  </si>
  <si>
    <t>Soluções isotónicas</t>
  </si>
  <si>
    <t>Soluções para conservação de órgãos</t>
  </si>
  <si>
    <t>Soluções para hemodiálise</t>
  </si>
  <si>
    <t>Soluções para hemodiálise; Soluções para hemofiltração</t>
  </si>
  <si>
    <t>Soluções para hemofiltração</t>
  </si>
  <si>
    <t>Substitutos do plasma e das fracções proteicas do plasma</t>
  </si>
  <si>
    <t>Substitutos do plasma e das fracções proteicas do plasma; Hemostáticos</t>
  </si>
  <si>
    <t>Sulfonamidas e suas associações</t>
  </si>
  <si>
    <t>Suplementos minerais</t>
  </si>
  <si>
    <t>Suplementos vitamínicos lipossolúveis</t>
  </si>
  <si>
    <t>Tensioactivos (surfactantes) pulmonares</t>
  </si>
  <si>
    <t>Tiazidas e análogos</t>
  </si>
  <si>
    <t>Tiazidas e análogos; Antagonistas dos receptores da angiotensina</t>
  </si>
  <si>
    <t>Tiazidas e análogos; Antagonistas dos receptores da angiotensina; Bloqueadores da entrada do cálcio</t>
  </si>
  <si>
    <t>Tiazidas e análogos; Inibidores da enzima de conversão da angiotensina</t>
  </si>
  <si>
    <t>Tratamento de substituição</t>
  </si>
  <si>
    <t>Vacinas (simples e conjugadas)</t>
  </si>
  <si>
    <t>Vasodilatadores</t>
  </si>
  <si>
    <t>Venotrópicos</t>
  </si>
  <si>
    <t>Vitaminas</t>
  </si>
  <si>
    <t>Vitaminas D</t>
  </si>
  <si>
    <t>Vitaminas hidrossolúveis</t>
  </si>
  <si>
    <t>Vitaminas hidrossolúveis; Medicamentos para tratamento das anemias hemolíticas e hipoplásticas</t>
  </si>
  <si>
    <t>Vitaminas hidrossolúveis; Medicamentos para tratamento das anemias megaloblásticas</t>
  </si>
  <si>
    <t>Vitaminas hidrossolúveis; Venotrópicos</t>
  </si>
  <si>
    <t>Vitaminas lipossolúveis</t>
  </si>
  <si>
    <t>Vitaminas lipossolúveis; Vitaminas D</t>
  </si>
  <si>
    <t>Xantinas</t>
  </si>
  <si>
    <t>1 - MEDICAMENTO NÃO GENÉRICO (APRESENTAÇÃO DE MENOR DIMENSÃO)</t>
  </si>
  <si>
    <t xml:space="preserve">PVA </t>
  </si>
  <si>
    <t>(1)</t>
  </si>
  <si>
    <t>(2)</t>
  </si>
  <si>
    <t>(3)</t>
  </si>
  <si>
    <t xml:space="preserve">(1) x (2) x (3) </t>
  </si>
  <si>
    <t>ml</t>
  </si>
  <si>
    <t>ACONDICIONAMENTO</t>
  </si>
  <si>
    <t>µg</t>
  </si>
  <si>
    <t>µg/h</t>
  </si>
  <si>
    <t>dose(s)</t>
  </si>
  <si>
    <t>g</t>
  </si>
  <si>
    <t>Kg</t>
  </si>
  <si>
    <t>l</t>
  </si>
  <si>
    <t>MBq</t>
  </si>
  <si>
    <t>mg</t>
  </si>
  <si>
    <t>mg/ml</t>
  </si>
  <si>
    <t>U.I./ml</t>
  </si>
  <si>
    <t>unidade(s)</t>
  </si>
  <si>
    <t>outro</t>
  </si>
  <si>
    <t>Ampola</t>
  </si>
  <si>
    <t>Pó liofilizado para reconstituição</t>
  </si>
  <si>
    <t>Solução para nebulização</t>
  </si>
  <si>
    <t>Suspensão e emulsão para emulsão injectável</t>
  </si>
  <si>
    <t>FRANÇA</t>
  </si>
  <si>
    <r>
      <t>DOSAGEM
R</t>
    </r>
    <r>
      <rPr>
        <b/>
        <vertAlign val="subscript"/>
        <sz val="16"/>
        <rFont val="Arial"/>
        <family val="2"/>
      </rPr>
      <t>1</t>
    </r>
  </si>
  <si>
    <t>PVP 
CALCULADO</t>
  </si>
  <si>
    <t>PVA 
REFERÊNCIA</t>
  </si>
  <si>
    <t xml:space="preserve">    </t>
  </si>
  <si>
    <t>6 - CONTATOS</t>
  </si>
  <si>
    <t>ITÁLIA</t>
  </si>
  <si>
    <t>CLASSE</t>
  </si>
  <si>
    <t>C</t>
  </si>
  <si>
    <t>H</t>
  </si>
  <si>
    <t>A</t>
  </si>
  <si>
    <t>º</t>
  </si>
  <si>
    <t>PVA REFERÊNCIA</t>
  </si>
  <si>
    <t>Portugal</t>
  </si>
  <si>
    <t>Média Paises Refª</t>
  </si>
  <si>
    <t>Outro/Origem</t>
  </si>
  <si>
    <t>ESLOVÉNIA</t>
  </si>
  <si>
    <t xml:space="preserve">PVP </t>
  </si>
  <si>
    <t>ENVASE CLÍNICO</t>
  </si>
  <si>
    <t>NOME:</t>
  </si>
  <si>
    <t>CLASSIFICAÇÃO MEDICAMENTO</t>
  </si>
  <si>
    <t xml:space="preserve">PVA   </t>
  </si>
  <si>
    <t>ENVASE NORMAL</t>
  </si>
  <si>
    <t>APROVAÇÃO DE PREÇOS DE MEDICAMENTO NÃO GENÉRICO - 2021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</si>
</sst>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16]dddd\,\ d&quot; de &quot;mmmm&quot; de &quot;yyyy"/>
    <numFmt numFmtId="171" formatCode="#,##0.00\ &quot;€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\ &quot;€&quot;"/>
    <numFmt numFmtId="181" formatCode="#,##0.000\ &quot;€&quot;"/>
    <numFmt numFmtId="182" formatCode="#,##0.0000"/>
    <numFmt numFmtId="183" formatCode="&quot;Sim&quot;;&quot;Sim&quot;;&quot;Não&quot;"/>
    <numFmt numFmtId="184" formatCode="&quot;Verdadeiro&quot;;&quot;Verdadeiro&quot;;&quot;Falso&quot;"/>
    <numFmt numFmtId="185" formatCode="&quot;Activado&quot;;&quot;Activado&quot;;&quot;Desactivado&quot;"/>
    <numFmt numFmtId="186" formatCode="0.0"/>
    <numFmt numFmtId="187" formatCode="00"/>
    <numFmt numFmtId="188" formatCode="#,##0.0\ &quot;€&quot;"/>
    <numFmt numFmtId="189" formatCode="#,##0.00000\ &quot;€&quot;"/>
    <numFmt numFmtId="190" formatCode="_-* #,##0.000\ _€_-;\-* #,##0.000\ _€_-;_-* &quot;-&quot;??\ _€_-;_-@_-"/>
    <numFmt numFmtId="191" formatCode="_-* #,##0.0000\ _€_-;\-* #,##0.0000\ _€_-;_-* &quot;-&quot;??\ _€_-;_-@_-"/>
    <numFmt numFmtId="192" formatCode="_-* #,##0.00000\ _€_-;\-* #,##0.00000\ _€_-;_-* &quot;-&quot;??\ _€_-;_-@_-"/>
    <numFmt numFmtId="193" formatCode="_-* #,##0.000000\ _€_-;\-* #,##0.000000\ _€_-;_-* &quot;-&quot;??\ _€_-;_-@_-"/>
    <numFmt numFmtId="194" formatCode="#,##0.00_ ;\-#,##0.00\ "/>
    <numFmt numFmtId="195" formatCode="#,##0.0_ ;\-#,##0.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</numFmts>
  <fonts count="8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vertAlign val="subscript"/>
      <sz val="1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26"/>
      <color indexed="9"/>
      <name val="Arial"/>
      <family val="2"/>
    </font>
    <font>
      <sz val="26"/>
      <color indexed="9"/>
      <name val="Arial"/>
      <family val="2"/>
    </font>
    <font>
      <b/>
      <sz val="15"/>
      <name val="Arial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26"/>
      <color indexed="10"/>
      <name val="Arial"/>
      <family val="2"/>
    </font>
    <font>
      <sz val="26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Geneva"/>
      <family val="0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26"/>
      <color rgb="FFFF0000"/>
      <name val="Arial"/>
      <family val="2"/>
    </font>
    <font>
      <sz val="26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Geneva"/>
      <family val="0"/>
    </font>
    <font>
      <b/>
      <sz val="26"/>
      <color theme="0"/>
      <name val="Arial"/>
      <family val="2"/>
    </font>
    <font>
      <sz val="26"/>
      <color theme="0"/>
      <name val="Arial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hair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tted"/>
      <right>
        <color indexed="63"/>
      </right>
      <top style="medium"/>
      <bottom style="dotted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4" applyNumberFormat="0" applyAlignment="0" applyProtection="0"/>
    <xf numFmtId="0" fontId="58" fillId="0" borderId="5" applyNumberFormat="0" applyFill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4" applyNumberFormat="0" applyAlignment="0" applyProtection="0"/>
    <xf numFmtId="0" fontId="1" fillId="0" borderId="0">
      <alignment vertical="top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5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3" fillId="20" borderId="7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43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righ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/>
    </xf>
    <xf numFmtId="171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9" fontId="8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79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8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>
      <alignment/>
    </xf>
    <xf numFmtId="171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0" xfId="0" applyNumberFormat="1" applyFont="1" applyFill="1" applyBorder="1" applyAlignment="1">
      <alignment horizontal="center" vertical="center" wrapText="1"/>
    </xf>
    <xf numFmtId="17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0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177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left" vertical="center" wrapText="1"/>
      <protection hidden="1"/>
    </xf>
    <xf numFmtId="177" fontId="7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179" fontId="7" fillId="0" borderId="30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>
      <alignment horizontal="center" vertical="center" wrapText="1"/>
    </xf>
    <xf numFmtId="171" fontId="7" fillId="0" borderId="3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4" applyFont="1" applyFill="1" applyBorder="1" applyAlignment="1">
      <alignment vertical="center" wrapText="1"/>
      <protection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right" vertical="center" wrapText="1"/>
      <protection hidden="1"/>
    </xf>
    <xf numFmtId="0" fontId="10" fillId="0" borderId="13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171" fontId="8" fillId="0" borderId="0" xfId="0" applyNumberFormat="1" applyFont="1" applyFill="1" applyBorder="1" applyAlignment="1" applyProtection="1">
      <alignment vertical="center" wrapText="1"/>
      <protection locked="0"/>
    </xf>
    <xf numFmtId="171" fontId="8" fillId="0" borderId="39" xfId="0" applyNumberFormat="1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171" fontId="7" fillId="0" borderId="43" xfId="0" applyNumberFormat="1" applyFont="1" applyFill="1" applyBorder="1" applyAlignment="1">
      <alignment vertical="center" wrapText="1"/>
    </xf>
    <xf numFmtId="171" fontId="7" fillId="0" borderId="37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171" fontId="8" fillId="0" borderId="39" xfId="0" applyNumberFormat="1" applyFont="1" applyFill="1" applyBorder="1" applyAlignment="1" applyProtection="1">
      <alignment vertical="center" wrapText="1"/>
      <protection hidden="1"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171" fontId="11" fillId="0" borderId="39" xfId="0" applyNumberFormat="1" applyFont="1" applyFill="1" applyBorder="1" applyAlignment="1" applyProtection="1">
      <alignment horizontal="center" vertical="center"/>
      <protection hidden="1"/>
    </xf>
    <xf numFmtId="0" fontId="73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>
      <alignment/>
    </xf>
    <xf numFmtId="0" fontId="5" fillId="0" borderId="31" xfId="0" applyNumberFormat="1" applyFont="1" applyFill="1" applyBorder="1" applyAlignment="1">
      <alignment/>
    </xf>
    <xf numFmtId="0" fontId="8" fillId="0" borderId="31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171" fontId="1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right" vertical="center" wrapText="1"/>
      <protection locked="0"/>
    </xf>
    <xf numFmtId="179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Alignment="1" applyProtection="1">
      <alignment/>
      <protection hidden="1"/>
    </xf>
    <xf numFmtId="0" fontId="76" fillId="0" borderId="0" xfId="0" applyFont="1" applyFill="1" applyBorder="1" applyAlignment="1">
      <alignment/>
    </xf>
    <xf numFmtId="0" fontId="76" fillId="34" borderId="0" xfId="0" applyFont="1" applyFill="1" applyAlignment="1" applyProtection="1">
      <alignment/>
      <protection hidden="1"/>
    </xf>
    <xf numFmtId="0" fontId="76" fillId="0" borderId="0" xfId="0" applyFont="1" applyFill="1" applyAlignment="1" applyProtection="1">
      <alignment horizontal="center"/>
      <protection hidden="1"/>
    </xf>
    <xf numFmtId="0" fontId="73" fillId="0" borderId="0" xfId="0" applyFont="1" applyFill="1" applyAlignment="1">
      <alignment horizontal="left"/>
    </xf>
    <xf numFmtId="0" fontId="74" fillId="0" borderId="0" xfId="0" applyFont="1" applyAlignment="1">
      <alignment horizontal="center"/>
    </xf>
    <xf numFmtId="0" fontId="73" fillId="0" borderId="0" xfId="0" applyFont="1" applyAlignment="1">
      <alignment/>
    </xf>
    <xf numFmtId="0" fontId="77" fillId="0" borderId="0" xfId="0" applyFont="1" applyBorder="1" applyAlignment="1" applyProtection="1">
      <alignment vertical="center" wrapText="1"/>
      <protection locked="0"/>
    </xf>
    <xf numFmtId="0" fontId="73" fillId="0" borderId="0" xfId="0" applyFont="1" applyFill="1" applyBorder="1" applyAlignment="1">
      <alignment vertical="top"/>
    </xf>
    <xf numFmtId="0" fontId="73" fillId="0" borderId="0" xfId="0" applyFont="1" applyFill="1" applyAlignment="1">
      <alignment vertical="top"/>
    </xf>
    <xf numFmtId="187" fontId="78" fillId="0" borderId="0" xfId="0" applyNumberFormat="1" applyFont="1" applyFill="1" applyBorder="1" applyAlignment="1">
      <alignment horizontal="center"/>
    </xf>
    <xf numFmtId="0" fontId="76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4" fontId="6" fillId="0" borderId="47" xfId="0" applyNumberFormat="1" applyFont="1" applyFill="1" applyBorder="1" applyAlignment="1" applyProtection="1">
      <alignment horizontal="center" vertical="center"/>
      <protection locked="0"/>
    </xf>
    <xf numFmtId="171" fontId="8" fillId="0" borderId="35" xfId="0" applyNumberFormat="1" applyFont="1" applyFill="1" applyBorder="1" applyAlignment="1" applyProtection="1">
      <alignment horizontal="center" vertical="center" wrapText="1"/>
      <protection hidden="1"/>
    </xf>
    <xf numFmtId="171" fontId="8" fillId="0" borderId="28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171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70" fillId="0" borderId="0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/>
      <protection hidden="1"/>
    </xf>
    <xf numFmtId="171" fontId="81" fillId="0" borderId="0" xfId="0" applyNumberFormat="1" applyFont="1" applyFill="1" applyBorder="1" applyAlignment="1">
      <alignment/>
    </xf>
    <xf numFmtId="171" fontId="69" fillId="0" borderId="0" xfId="0" applyNumberFormat="1" applyFont="1" applyFill="1" applyAlignment="1">
      <alignment/>
    </xf>
    <xf numFmtId="0" fontId="7" fillId="0" borderId="3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82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82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 vertical="center"/>
    </xf>
    <xf numFmtId="0" fontId="70" fillId="0" borderId="0" xfId="0" applyFont="1" applyFill="1" applyAlignment="1" applyProtection="1">
      <alignment horizontal="center"/>
      <protection hidden="1"/>
    </xf>
    <xf numFmtId="0" fontId="69" fillId="0" borderId="0" xfId="0" applyFont="1" applyAlignment="1">
      <alignment/>
    </xf>
    <xf numFmtId="0" fontId="83" fillId="0" borderId="0" xfId="0" applyFont="1" applyFill="1" applyAlignment="1">
      <alignment horizontal="center" vertical="center"/>
    </xf>
    <xf numFmtId="171" fontId="11" fillId="0" borderId="48" xfId="0" applyNumberFormat="1" applyFont="1" applyFill="1" applyBorder="1" applyAlignment="1" applyProtection="1">
      <alignment horizontal="left" wrapText="1"/>
      <protection hidden="1"/>
    </xf>
    <xf numFmtId="0" fontId="11" fillId="0" borderId="37" xfId="0" applyFont="1" applyFill="1" applyBorder="1" applyAlignment="1">
      <alignment horizontal="left"/>
    </xf>
    <xf numFmtId="171" fontId="11" fillId="33" borderId="11" xfId="0" applyNumberFormat="1" applyFont="1" applyFill="1" applyBorder="1" applyAlignment="1" applyProtection="1">
      <alignment horizontal="center" vertical="center" wrapText="1"/>
      <protection hidden="1"/>
    </xf>
    <xf numFmtId="171" fontId="11" fillId="33" borderId="4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Fill="1" applyBorder="1" applyAlignment="1">
      <alignment horizontal="center" vertical="center"/>
    </xf>
    <xf numFmtId="171" fontId="7" fillId="33" borderId="20" xfId="0" applyNumberFormat="1" applyFont="1" applyFill="1" applyBorder="1" applyAlignment="1" applyProtection="1">
      <alignment horizontal="center" vertical="center" wrapText="1"/>
      <protection hidden="1"/>
    </xf>
    <xf numFmtId="171" fontId="7" fillId="33" borderId="51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51" xfId="0" applyFont="1" applyFill="1" applyBorder="1" applyAlignment="1" applyProtection="1">
      <alignment horizontal="center" vertical="center" wrapText="1"/>
      <protection hidden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0" fontId="7" fillId="0" borderId="52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171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71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18" xfId="0" applyNumberFormat="1" applyFont="1" applyFill="1" applyBorder="1" applyAlignment="1">
      <alignment horizontal="center" vertical="center" wrapText="1"/>
    </xf>
    <xf numFmtId="171" fontId="7" fillId="0" borderId="14" xfId="0" applyNumberFormat="1" applyFont="1" applyFill="1" applyBorder="1" applyAlignment="1">
      <alignment horizontal="center" vertical="center" wrapText="1"/>
    </xf>
    <xf numFmtId="171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hidden="1"/>
    </xf>
    <xf numFmtId="0" fontId="10" fillId="0" borderId="51" xfId="0" applyFont="1" applyFill="1" applyBorder="1" applyAlignment="1" applyProtection="1">
      <alignment horizontal="left" vertical="center" wrapText="1"/>
      <protection hidden="1"/>
    </xf>
    <xf numFmtId="0" fontId="22" fillId="0" borderId="55" xfId="0" applyFont="1" applyFill="1" applyBorder="1" applyAlignment="1" applyProtection="1">
      <alignment horizontal="center" vertical="center"/>
      <protection locked="0"/>
    </xf>
    <xf numFmtId="0" fontId="22" fillId="0" borderId="56" xfId="0" applyFont="1" applyFill="1" applyBorder="1" applyAlignment="1" applyProtection="1">
      <alignment horizontal="center" vertical="center"/>
      <protection locked="0"/>
    </xf>
    <xf numFmtId="171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51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53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7" fillId="0" borderId="58" xfId="0" applyFont="1" applyFill="1" applyBorder="1" applyAlignment="1" applyProtection="1">
      <alignment horizontal="left" vertical="center" wrapText="1"/>
      <protection locked="0"/>
    </xf>
    <xf numFmtId="0" fontId="7" fillId="0" borderId="57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2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171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0" borderId="36" xfId="0" applyFont="1" applyFill="1" applyBorder="1" applyAlignment="1" applyProtection="1">
      <alignment horizontal="left"/>
      <protection locked="0"/>
    </xf>
    <xf numFmtId="0" fontId="7" fillId="0" borderId="51" xfId="0" applyFont="1" applyFill="1" applyBorder="1" applyAlignment="1" applyProtection="1">
      <alignment horizontal="left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right" vertical="center" wrapText="1"/>
      <protection locked="0"/>
    </xf>
    <xf numFmtId="0" fontId="7" fillId="0" borderId="59" xfId="0" applyFont="1" applyFill="1" applyBorder="1" applyAlignment="1" applyProtection="1">
      <alignment horizontal="right" vertical="center" wrapText="1"/>
      <protection locked="0"/>
    </xf>
    <xf numFmtId="0" fontId="8" fillId="0" borderId="33" xfId="0" applyFont="1" applyFill="1" applyBorder="1" applyAlignment="1">
      <alignment horizontal="center" vertical="center" wrapText="1"/>
    </xf>
    <xf numFmtId="179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179" fontId="7" fillId="0" borderId="18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>
      <alignment horizontal="left"/>
    </xf>
    <xf numFmtId="0" fontId="8" fillId="0" borderId="61" xfId="0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63" xfId="0" applyNumberFormat="1" applyFont="1" applyFill="1" applyBorder="1" applyAlignment="1">
      <alignment horizontal="center" vertical="center" wrapText="1"/>
    </xf>
    <xf numFmtId="171" fontId="7" fillId="0" borderId="43" xfId="0" applyNumberFormat="1" applyFont="1" applyFill="1" applyBorder="1" applyAlignment="1">
      <alignment horizontal="center" vertical="center" wrapText="1"/>
    </xf>
    <xf numFmtId="171" fontId="7" fillId="0" borderId="44" xfId="0" applyNumberFormat="1" applyFont="1" applyFill="1" applyBorder="1" applyAlignment="1">
      <alignment horizontal="center" vertical="center" wrapText="1"/>
    </xf>
    <xf numFmtId="194" fontId="8" fillId="0" borderId="55" xfId="64" applyNumberFormat="1" applyFont="1" applyFill="1" applyBorder="1" applyAlignment="1" applyProtection="1">
      <alignment horizontal="center" vertical="center"/>
      <protection hidden="1"/>
    </xf>
    <xf numFmtId="194" fontId="8" fillId="0" borderId="56" xfId="64" applyNumberFormat="1" applyFont="1" applyFill="1" applyBorder="1" applyAlignment="1" applyProtection="1">
      <alignment horizontal="center" vertical="center"/>
      <protection hidden="1"/>
    </xf>
    <xf numFmtId="171" fontId="8" fillId="0" borderId="55" xfId="0" applyNumberFormat="1" applyFont="1" applyFill="1" applyBorder="1" applyAlignment="1" applyProtection="1">
      <alignment horizontal="center" vertical="center"/>
      <protection hidden="1"/>
    </xf>
    <xf numFmtId="171" fontId="8" fillId="0" borderId="56" xfId="0" applyNumberFormat="1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8" fillId="0" borderId="59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171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0" fillId="0" borderId="64" xfId="0" applyFont="1" applyFill="1" applyBorder="1" applyAlignment="1" applyProtection="1">
      <alignment horizontal="left" vertical="center" wrapText="1"/>
      <protection hidden="1"/>
    </xf>
    <xf numFmtId="0" fontId="10" fillId="0" borderId="26" xfId="0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179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42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/>
    <dxf/>
    <dxf/>
    <dxf/>
    <dxf/>
    <dxf/>
    <dxf/>
    <dxf/>
    <dxf>
      <fill>
        <patternFill>
          <bgColor theme="3" tint="0.5999600291252136"/>
        </patternFill>
      </fill>
    </dxf>
    <dxf/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/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/>
    <dxf>
      <font>
        <b/>
        <i val="0"/>
        <color indexed="12"/>
      </font>
    </dxf>
    <dxf/>
    <dxf/>
    <dxf>
      <font>
        <b/>
        <i val="0"/>
        <color indexed="12"/>
      </font>
    </dxf>
    <dxf>
      <fill>
        <patternFill>
          <bgColor indexed="44"/>
        </patternFill>
      </fill>
    </dxf>
    <dxf/>
    <dxf/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url?url=http://pt.dreamstime.com/fotografia-de-stock-telefone-de-pilha-azul-image10882962&amp;rct=j&amp;frm=1&amp;q=&amp;esrc=s&amp;sa=U&amp;ved=0CDMQwW4wD2oVChMI9Myr--uZyQIVy1sUCh04rAIz&amp;usg=AFQjCNG6oORacPTBCVXyroQgIELJbtGrDA" TargetMode="External" /><Relationship Id="rId4" Type="http://schemas.openxmlformats.org/officeDocument/2006/relationships/hyperlink" Target="http://www.google.pt/url?url=http://pt.dreamstime.com/fotografia-de-stock-telefone-de-pilha-azul-image10882962&amp;rct=j&amp;frm=1&amp;q=&amp;esrc=s&amp;sa=U&amp;ved=0CDMQwW4wD2oVChMI9Myr--uZyQIVy1sUCh04rAIz&amp;usg=AFQjCNG6oORacPTBCVXyroQgIELJbtGrDA" TargetMode="External" /><Relationship Id="rId5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52</xdr:row>
      <xdr:rowOff>0</xdr:rowOff>
    </xdr:from>
    <xdr:to>
      <xdr:col>8</xdr:col>
      <xdr:colOff>571500</xdr:colOff>
      <xdr:row>53</xdr:row>
      <xdr:rowOff>38100</xdr:rowOff>
    </xdr:to>
    <xdr:pic>
      <xdr:nvPicPr>
        <xdr:cNvPr id="1" name="Picture 54" descr="icone-telefones-uteis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940242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54</xdr:row>
      <xdr:rowOff>9525</xdr:rowOff>
    </xdr:from>
    <xdr:to>
      <xdr:col>8</xdr:col>
      <xdr:colOff>514350</xdr:colOff>
      <xdr:row>55</xdr:row>
      <xdr:rowOff>66675</xdr:rowOff>
    </xdr:to>
    <xdr:pic>
      <xdr:nvPicPr>
        <xdr:cNvPr id="2" name="Picture 62" descr="Resultado de imagem para DESENHOS TELEMOVEIS EM AZUL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20097750"/>
          <a:ext cx="247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55</xdr:row>
      <xdr:rowOff>323850</xdr:rowOff>
    </xdr:from>
    <xdr:to>
      <xdr:col>8</xdr:col>
      <xdr:colOff>581025</xdr:colOff>
      <xdr:row>56</xdr:row>
      <xdr:rowOff>323850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72600" y="2075497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J880"/>
  <sheetViews>
    <sheetView showGridLines="0" showRowColHeaders="0" tabSelected="1" showOutlineSymbols="0" zoomScale="60" zoomScaleNormal="60" zoomScalePageLayoutView="0" workbookViewId="0" topLeftCell="A4">
      <selection activeCell="D8" sqref="D8:M8"/>
    </sheetView>
  </sheetViews>
  <sheetFormatPr defaultColWidth="9.140625" defaultRowHeight="12.75" outlineLevelCol="1"/>
  <cols>
    <col min="1" max="1" width="5.7109375" style="2" customWidth="1"/>
    <col min="2" max="2" width="29.140625" style="1" customWidth="1" outlineLevel="1"/>
    <col min="3" max="3" width="13.28125" style="1" customWidth="1" outlineLevel="1"/>
    <col min="4" max="4" width="13.140625" style="1" customWidth="1" outlineLevel="1"/>
    <col min="5" max="5" width="9.7109375" style="1" customWidth="1" outlineLevel="1"/>
    <col min="6" max="6" width="17.7109375" style="1" customWidth="1" outlineLevel="1"/>
    <col min="7" max="7" width="30.7109375" style="1" customWidth="1" outlineLevel="1"/>
    <col min="8" max="8" width="17.7109375" style="1" customWidth="1" outlineLevel="1"/>
    <col min="9" max="9" width="11.140625" style="1" customWidth="1" outlineLevel="1"/>
    <col min="10" max="10" width="14.421875" style="1" customWidth="1" outlineLevel="1"/>
    <col min="11" max="11" width="12.28125" style="1" customWidth="1" outlineLevel="1"/>
    <col min="12" max="12" width="13.421875" style="1" customWidth="1" outlineLevel="1"/>
    <col min="13" max="13" width="14.57421875" style="1" customWidth="1" outlineLevel="1"/>
    <col min="14" max="14" width="2.57421875" style="1" customWidth="1" outlineLevel="1"/>
    <col min="15" max="15" width="19.28125" style="109" customWidth="1"/>
    <col min="16" max="16" width="13.140625" style="97" customWidth="1"/>
    <col min="17" max="17" width="9.140625" style="109" customWidth="1"/>
    <col min="18" max="18" width="12.00390625" style="109" customWidth="1"/>
    <col min="19" max="19" width="9.140625" style="109" customWidth="1"/>
    <col min="20" max="20" width="16.8515625" style="109" bestFit="1" customWidth="1"/>
    <col min="21" max="21" width="9.140625" style="109" customWidth="1"/>
    <col min="22" max="22" width="11.140625" style="109" customWidth="1"/>
    <col min="23" max="23" width="12.140625" style="109" bestFit="1" customWidth="1"/>
    <col min="24" max="25" width="9.140625" style="109" customWidth="1"/>
    <col min="26" max="26" width="14.140625" style="97" customWidth="1"/>
    <col min="27" max="36" width="9.140625" style="109" customWidth="1"/>
    <col min="37" max="16384" width="9.140625" style="1" customWidth="1"/>
  </cols>
  <sheetData>
    <row r="1" spans="2:15" ht="123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3"/>
    </row>
    <row r="2" spans="2:15" ht="41.25" customHeight="1" thickBot="1">
      <c r="B2" s="213" t="s">
        <v>660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138"/>
      <c r="O2" s="103"/>
    </row>
    <row r="3" spans="2:15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3"/>
    </row>
    <row r="4" spans="2:15" ht="42" customHeight="1" thickBot="1">
      <c r="B4" s="23" t="s">
        <v>0</v>
      </c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8"/>
      <c r="N4" s="139"/>
      <c r="O4" s="103" t="s">
        <v>648</v>
      </c>
    </row>
    <row r="5" spans="2:15" ht="39" customHeight="1" thickBot="1">
      <c r="B5" s="22" t="s">
        <v>613</v>
      </c>
      <c r="C5" s="5"/>
      <c r="D5" s="5"/>
      <c r="E5" s="8"/>
      <c r="F5" s="8"/>
      <c r="G5" s="8"/>
      <c r="H5" s="8"/>
      <c r="I5" s="8"/>
      <c r="J5" s="8"/>
      <c r="K5" s="8"/>
      <c r="L5" s="2"/>
      <c r="M5" s="8"/>
      <c r="N5" s="8"/>
      <c r="O5" s="103"/>
    </row>
    <row r="6" spans="2:15" ht="30" customHeight="1">
      <c r="B6" s="30" t="s">
        <v>1</v>
      </c>
      <c r="C6" s="31"/>
      <c r="D6" s="219"/>
      <c r="E6" s="220"/>
      <c r="F6" s="220"/>
      <c r="G6" s="220"/>
      <c r="H6" s="220"/>
      <c r="I6" s="220"/>
      <c r="J6" s="220"/>
      <c r="K6" s="220"/>
      <c r="L6" s="220"/>
      <c r="M6" s="221"/>
      <c r="N6" s="139"/>
      <c r="O6" s="114"/>
    </row>
    <row r="7" spans="2:15" ht="30" customHeight="1">
      <c r="B7" s="225" t="s">
        <v>240</v>
      </c>
      <c r="C7" s="226"/>
      <c r="D7" s="222"/>
      <c r="E7" s="223"/>
      <c r="F7" s="223"/>
      <c r="G7" s="223"/>
      <c r="H7" s="223"/>
      <c r="I7" s="223"/>
      <c r="J7" s="223"/>
      <c r="K7" s="223"/>
      <c r="L7" s="223"/>
      <c r="M7" s="224"/>
      <c r="N7" s="139"/>
      <c r="O7" s="114"/>
    </row>
    <row r="8" spans="2:15" ht="30" customHeight="1">
      <c r="B8" s="227" t="s">
        <v>5</v>
      </c>
      <c r="C8" s="228"/>
      <c r="D8" s="222"/>
      <c r="E8" s="223"/>
      <c r="F8" s="223"/>
      <c r="G8" s="223"/>
      <c r="H8" s="223"/>
      <c r="I8" s="223"/>
      <c r="J8" s="223"/>
      <c r="K8" s="223"/>
      <c r="L8" s="223"/>
      <c r="M8" s="224"/>
      <c r="N8" s="139"/>
      <c r="O8" s="114"/>
    </row>
    <row r="9" spans="2:15" ht="30" customHeight="1">
      <c r="B9" s="227" t="s">
        <v>3</v>
      </c>
      <c r="C9" s="228"/>
      <c r="D9" s="233"/>
      <c r="E9" s="234"/>
      <c r="F9" s="234"/>
      <c r="G9" s="234"/>
      <c r="H9" s="234"/>
      <c r="I9" s="234"/>
      <c r="J9" s="234"/>
      <c r="K9" s="234"/>
      <c r="L9" s="234"/>
      <c r="M9" s="235"/>
      <c r="N9" s="140"/>
      <c r="O9" s="114"/>
    </row>
    <row r="10" spans="2:15" ht="36.75" customHeight="1">
      <c r="B10" s="227" t="s">
        <v>4</v>
      </c>
      <c r="C10" s="228"/>
      <c r="D10" s="237"/>
      <c r="E10" s="238"/>
      <c r="F10" s="62"/>
      <c r="G10" s="262" t="s">
        <v>620</v>
      </c>
      <c r="H10" s="263"/>
      <c r="I10" s="236"/>
      <c r="J10" s="223"/>
      <c r="K10" s="223"/>
      <c r="L10" s="223"/>
      <c r="M10" s="224"/>
      <c r="N10" s="139"/>
      <c r="O10" s="103"/>
    </row>
    <row r="11" spans="2:15" ht="30" customHeight="1">
      <c r="B11" s="227" t="s">
        <v>6</v>
      </c>
      <c r="C11" s="228"/>
      <c r="D11" s="237"/>
      <c r="E11" s="238"/>
      <c r="F11" s="236"/>
      <c r="G11" s="223"/>
      <c r="H11" s="223"/>
      <c r="I11" s="223"/>
      <c r="J11" s="223"/>
      <c r="K11" s="223"/>
      <c r="L11" s="223"/>
      <c r="M11" s="224"/>
      <c r="N11" s="139"/>
      <c r="O11" s="103"/>
    </row>
    <row r="12" spans="2:15" ht="9.75" customHeight="1" thickBot="1">
      <c r="B12" s="276"/>
      <c r="C12" s="277"/>
      <c r="D12" s="61"/>
      <c r="E12" s="278"/>
      <c r="F12" s="278"/>
      <c r="G12" s="278"/>
      <c r="H12" s="278"/>
      <c r="I12" s="278"/>
      <c r="J12" s="278"/>
      <c r="K12" s="278"/>
      <c r="L12" s="278"/>
      <c r="M12" s="277"/>
      <c r="N12" s="141"/>
      <c r="O12" s="103"/>
    </row>
    <row r="13" spans="2:16" ht="36.75" customHeight="1" thickBot="1">
      <c r="B13" s="22" t="s">
        <v>16</v>
      </c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160" t="s">
        <v>8</v>
      </c>
      <c r="P13" s="160"/>
    </row>
    <row r="14" spans="2:25" ht="47.25" customHeight="1" thickBot="1">
      <c r="B14" s="7" t="s">
        <v>7</v>
      </c>
      <c r="C14" s="264" t="s">
        <v>2</v>
      </c>
      <c r="D14" s="274"/>
      <c r="E14" s="274"/>
      <c r="F14" s="265"/>
      <c r="G14" s="264" t="s">
        <v>3</v>
      </c>
      <c r="H14" s="265"/>
      <c r="I14" s="264" t="s">
        <v>4</v>
      </c>
      <c r="J14" s="274"/>
      <c r="K14" s="265"/>
      <c r="L14" s="264" t="s">
        <v>6</v>
      </c>
      <c r="M14" s="265"/>
      <c r="N14" s="142"/>
      <c r="O14" s="161" t="s">
        <v>657</v>
      </c>
      <c r="P14" s="162"/>
      <c r="Q14" s="165"/>
      <c r="R14" s="165"/>
      <c r="S14" s="155"/>
      <c r="V14" s="115" t="s">
        <v>646</v>
      </c>
      <c r="W14" s="151" t="s">
        <v>655</v>
      </c>
      <c r="X14" s="151"/>
      <c r="Y14" s="152"/>
    </row>
    <row r="15" spans="2:24" ht="27.75" customHeight="1" thickBot="1">
      <c r="B15" s="24" t="s">
        <v>8</v>
      </c>
      <c r="C15" s="275"/>
      <c r="D15" s="272"/>
      <c r="E15" s="272"/>
      <c r="F15" s="273"/>
      <c r="G15" s="272"/>
      <c r="H15" s="273"/>
      <c r="I15" s="15"/>
      <c r="J15" s="279">
        <f aca="true" t="shared" si="0" ref="J15:J20">IF(I15="","",$F$10)</f>
      </c>
      <c r="K15" s="280"/>
      <c r="L15" s="11"/>
      <c r="M15" s="28">
        <f aca="true" t="shared" si="1" ref="M15:M20">IF(L15="","",$F$11)</f>
      </c>
      <c r="N15" s="143"/>
      <c r="O15" s="163"/>
      <c r="P15" s="164"/>
      <c r="Q15" s="165"/>
      <c r="R15" s="165"/>
      <c r="S15" s="155"/>
      <c r="V15" s="115" t="s">
        <v>647</v>
      </c>
      <c r="W15" s="153" t="s">
        <v>659</v>
      </c>
      <c r="X15" s="154"/>
    </row>
    <row r="16" spans="2:22" ht="27.75" customHeight="1" thickBot="1" thickTop="1">
      <c r="B16" s="25" t="s">
        <v>637</v>
      </c>
      <c r="C16" s="210"/>
      <c r="D16" s="211"/>
      <c r="E16" s="211"/>
      <c r="F16" s="212"/>
      <c r="G16" s="211"/>
      <c r="H16" s="212"/>
      <c r="I16" s="12"/>
      <c r="J16" s="200">
        <f t="shared" si="0"/>
      </c>
      <c r="K16" s="201"/>
      <c r="L16" s="12"/>
      <c r="M16" s="29">
        <f t="shared" si="1"/>
      </c>
      <c r="N16" s="143"/>
      <c r="O16" s="159" t="s">
        <v>643</v>
      </c>
      <c r="P16" s="159"/>
      <c r="V16" s="115" t="s">
        <v>645</v>
      </c>
    </row>
    <row r="17" spans="2:18" ht="27.75" customHeight="1" thickBot="1">
      <c r="B17" s="25" t="s">
        <v>643</v>
      </c>
      <c r="C17" s="210"/>
      <c r="D17" s="211"/>
      <c r="E17" s="211"/>
      <c r="F17" s="212"/>
      <c r="G17" s="210"/>
      <c r="H17" s="212"/>
      <c r="I17" s="12"/>
      <c r="J17" s="200">
        <f t="shared" si="0"/>
      </c>
      <c r="K17" s="201"/>
      <c r="L17" s="12"/>
      <c r="M17" s="29">
        <f t="shared" si="1"/>
      </c>
      <c r="N17" s="143"/>
      <c r="O17" s="110" t="s">
        <v>644</v>
      </c>
      <c r="P17" s="110" t="s">
        <v>11</v>
      </c>
      <c r="Q17" s="158"/>
      <c r="R17" s="158"/>
    </row>
    <row r="18" spans="2:18" ht="27.75" customHeight="1" thickBot="1">
      <c r="B18" s="26" t="s">
        <v>653</v>
      </c>
      <c r="C18" s="210"/>
      <c r="D18" s="211"/>
      <c r="E18" s="211"/>
      <c r="F18" s="212"/>
      <c r="G18" s="210"/>
      <c r="H18" s="212"/>
      <c r="I18" s="12"/>
      <c r="J18" s="200">
        <f t="shared" si="0"/>
      </c>
      <c r="K18" s="201"/>
      <c r="L18" s="112"/>
      <c r="M18" s="29">
        <f t="shared" si="1"/>
      </c>
      <c r="N18" s="143"/>
      <c r="O18" s="111"/>
      <c r="P18" s="131"/>
      <c r="Q18" s="158"/>
      <c r="R18" s="158"/>
    </row>
    <row r="19" spans="2:26" ht="27.75" customHeight="1" thickTop="1">
      <c r="B19" s="26" t="s">
        <v>9</v>
      </c>
      <c r="C19" s="210"/>
      <c r="D19" s="211"/>
      <c r="E19" s="211"/>
      <c r="F19" s="212"/>
      <c r="G19" s="210"/>
      <c r="H19" s="212"/>
      <c r="I19" s="12"/>
      <c r="J19" s="200">
        <f t="shared" si="0"/>
      </c>
      <c r="K19" s="201"/>
      <c r="L19" s="112"/>
      <c r="M19" s="29">
        <f t="shared" si="1"/>
      </c>
      <c r="N19" s="143"/>
      <c r="O19" s="116"/>
      <c r="P19" s="145"/>
      <c r="V19" s="109">
        <f>IF(O18="","",IF(TRIM(O18)="C",C26*0.6091,IF(TRIM(O18)="H",P18,C26/1.6504)))</f>
      </c>
      <c r="X19" s="109">
        <f>IF(C24="","",IF(C24&gt;578.1464,(C24/1.04)-55.91,IF(C24&gt;260.9464,(C24/1.04)-50.91,IF(C24&gt;143.0416,(C24/1.04)-45.91,C24/1.561083))))</f>
      </c>
      <c r="Z19" s="109">
        <f>IF(O15="","",IF(TRIM(O15)="ENVASE NORMAL",X19,IF(TRIM(O15)="ENVASE CLÍNICO",X20)))</f>
      </c>
    </row>
    <row r="20" spans="2:24" ht="27.75" customHeight="1">
      <c r="B20" s="26" t="s">
        <v>25</v>
      </c>
      <c r="C20" s="210"/>
      <c r="D20" s="211"/>
      <c r="E20" s="211"/>
      <c r="F20" s="212"/>
      <c r="G20" s="210"/>
      <c r="H20" s="212"/>
      <c r="I20" s="12"/>
      <c r="J20" s="200">
        <f t="shared" si="0"/>
      </c>
      <c r="K20" s="201"/>
      <c r="L20" s="112"/>
      <c r="M20" s="29">
        <f t="shared" si="1"/>
      </c>
      <c r="N20" s="143"/>
      <c r="O20" s="116"/>
      <c r="P20" s="145"/>
      <c r="V20" s="109" t="str">
        <f>IF(V19="","ERRO",IF(V19&gt;0,E26,"ERRO"))</f>
        <v>ERRO</v>
      </c>
      <c r="X20" s="109">
        <f>IF(C24="","",C24/1.169591/1.04)</f>
      </c>
    </row>
    <row r="21" spans="2:14" ht="9.75" customHeight="1" thickBot="1">
      <c r="B21" s="21"/>
      <c r="C21" s="287"/>
      <c r="D21" s="198"/>
      <c r="E21" s="198"/>
      <c r="F21" s="199"/>
      <c r="G21" s="198"/>
      <c r="H21" s="199"/>
      <c r="I21" s="16"/>
      <c r="J21" s="281"/>
      <c r="K21" s="282"/>
      <c r="L21" s="14"/>
      <c r="M21" s="13"/>
      <c r="N21" s="139"/>
    </row>
    <row r="22" spans="2:21" ht="36.75" customHeight="1" thickBot="1">
      <c r="B22" s="22" t="s">
        <v>13</v>
      </c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103"/>
      <c r="P22" s="146"/>
      <c r="Q22" s="117"/>
      <c r="R22" s="117"/>
      <c r="S22" s="117"/>
      <c r="T22" s="117"/>
      <c r="U22" s="117"/>
    </row>
    <row r="23" spans="2:21" ht="49.5" customHeight="1" thickBot="1">
      <c r="B23" s="6" t="s">
        <v>7</v>
      </c>
      <c r="C23" s="264" t="s">
        <v>654</v>
      </c>
      <c r="D23" s="265"/>
      <c r="E23" s="264" t="s">
        <v>658</v>
      </c>
      <c r="F23" s="265"/>
      <c r="G23" s="6" t="s">
        <v>638</v>
      </c>
      <c r="H23" s="264" t="s">
        <v>18</v>
      </c>
      <c r="I23" s="265"/>
      <c r="J23" s="178" t="s">
        <v>19</v>
      </c>
      <c r="K23" s="179"/>
      <c r="L23" s="264" t="s">
        <v>640</v>
      </c>
      <c r="M23" s="265"/>
      <c r="N23" s="142"/>
      <c r="O23" s="118"/>
      <c r="P23" s="119">
        <f>IF(AND(TYPE(C26)=1,C26&gt;0.005),(0.5+MIN(C26*0.011,27)),"")</f>
      </c>
      <c r="Q23" s="117"/>
      <c r="R23" s="117"/>
      <c r="S23" s="117"/>
      <c r="T23" s="117"/>
      <c r="U23" s="117"/>
    </row>
    <row r="24" spans="1:21" ht="28.5" customHeight="1">
      <c r="A24" s="103">
        <f aca="true" t="shared" si="2" ref="A24:A29">COUNT(L24)</f>
        <v>0</v>
      </c>
      <c r="B24" s="25" t="s">
        <v>8</v>
      </c>
      <c r="C24" s="285"/>
      <c r="D24" s="286"/>
      <c r="E24" s="266">
        <f>IF(O15="","",$Z$19)</f>
      </c>
      <c r="F24" s="267"/>
      <c r="G24" s="34">
        <f>IF(L15&lt;&gt;"",(D11)/($L15),"")</f>
      </c>
      <c r="H24" s="268">
        <f>IF(I15&lt;&gt;"",(D10)/($I15),"")</f>
      </c>
      <c r="I24" s="269"/>
      <c r="J24" s="283">
        <f aca="true" t="shared" si="3" ref="J24:J29">IF(H24="","",IF(H24&lt;1/3,1.05,IF(H24&lt;1,0.985+0.015/H24,IF(H24=1,1,IF(H24&lt;=3,1.015-0.015*H24,0.95)))))</f>
      </c>
      <c r="K24" s="284"/>
      <c r="L24" s="270">
        <f aca="true" t="shared" si="4" ref="L24:L29">IF(E24&lt;&gt;"",ROUND(E24*G24*H24*J24,2),"")</f>
      </c>
      <c r="M24" s="271"/>
      <c r="N24" s="144"/>
      <c r="O24" s="118"/>
      <c r="P24" s="120" t="str">
        <f>IF(C24&gt;0,C28,"ERRO")</f>
        <v>ERRO</v>
      </c>
      <c r="Q24" s="120" t="str">
        <f>IF(C24&gt;0,C29,"ERRO")</f>
        <v>ERRO</v>
      </c>
      <c r="R24" s="120" t="str">
        <f>IF(C24&gt;0,E28,"ERRO")</f>
        <v>ERRO</v>
      </c>
      <c r="S24" s="120" t="str">
        <f>IF(C24&gt;0,E29,"ERRO")</f>
        <v>ERRO</v>
      </c>
      <c r="T24" s="120" t="str">
        <f>IF(D24&gt;0,F29,"ERRO")</f>
        <v>ERRO</v>
      </c>
      <c r="U24" s="120"/>
    </row>
    <row r="25" spans="1:21" ht="28.5" customHeight="1">
      <c r="A25" s="103">
        <f t="shared" si="2"/>
        <v>0</v>
      </c>
      <c r="B25" s="25" t="s">
        <v>637</v>
      </c>
      <c r="C25" s="166"/>
      <c r="D25" s="167"/>
      <c r="E25" s="190"/>
      <c r="F25" s="191"/>
      <c r="G25" s="35">
        <f>IF(L16&lt;&gt;"",(D11)/($L16),"")</f>
      </c>
      <c r="H25" s="208">
        <f>IF(I16&lt;&gt;"",(D10)/($I16),"")</f>
      </c>
      <c r="I25" s="209"/>
      <c r="J25" s="208">
        <f t="shared" si="3"/>
      </c>
      <c r="K25" s="209"/>
      <c r="L25" s="204">
        <f t="shared" si="4"/>
      </c>
      <c r="M25" s="205"/>
      <c r="N25" s="144"/>
      <c r="O25" s="118"/>
      <c r="P25" s="120" t="str">
        <f>IF(E25&gt;0,C28,"ERRO")</f>
        <v>ERRO</v>
      </c>
      <c r="Q25" s="120" t="str">
        <f>IF(E25&gt;0,C29,"ERRO")</f>
        <v>ERRO</v>
      </c>
      <c r="R25" s="120" t="str">
        <f>IF(E25&gt;0,E28,"ERRO")</f>
        <v>ERRO</v>
      </c>
      <c r="S25" s="120" t="str">
        <f>IF(E25&gt;0,E29,"ERRO")</f>
        <v>ERRO</v>
      </c>
      <c r="T25" s="120" t="str">
        <f>IF(F25&gt;0,F29,"ERRO")</f>
        <v>ERRO</v>
      </c>
      <c r="U25" s="117"/>
    </row>
    <row r="26" spans="1:21" ht="28.5" customHeight="1">
      <c r="A26" s="103">
        <f t="shared" si="2"/>
        <v>0</v>
      </c>
      <c r="B26" s="25" t="s">
        <v>643</v>
      </c>
      <c r="C26" s="190"/>
      <c r="D26" s="191"/>
      <c r="E26" s="186">
        <f>IF(O18="","",$V$19)</f>
      </c>
      <c r="F26" s="187"/>
      <c r="G26" s="113">
        <f>IF(L17&lt;&gt;"",(D11)/($L17),"")</f>
      </c>
      <c r="H26" s="208">
        <f>IF(I17&lt;&gt;"",(D10)/($I17),"")</f>
      </c>
      <c r="I26" s="209"/>
      <c r="J26" s="206">
        <f t="shared" si="3"/>
      </c>
      <c r="K26" s="207"/>
      <c r="L26" s="186">
        <f t="shared" si="4"/>
      </c>
      <c r="M26" s="187"/>
      <c r="N26" s="144"/>
      <c r="O26" s="118"/>
      <c r="P26" s="120" t="str">
        <f>IF(C26&gt;0,C28,"ERRO")</f>
        <v>ERRO</v>
      </c>
      <c r="Q26" s="120" t="str">
        <f>IF(C26&gt;0,C29,"ERRO")</f>
        <v>ERRO</v>
      </c>
      <c r="R26" s="120" t="str">
        <f>IF(C26&gt;0,E28,"ERRO")</f>
        <v>ERRO</v>
      </c>
      <c r="S26" s="120" t="str">
        <f>IF(C26&gt;0,E29,"ERRO")</f>
        <v>ERRO</v>
      </c>
      <c r="T26" s="120" t="str">
        <f>IF(C25&gt;0,F30,"ERRO")</f>
        <v>ERRO</v>
      </c>
      <c r="U26" s="117"/>
    </row>
    <row r="27" spans="1:21" ht="28.5" customHeight="1">
      <c r="A27" s="103">
        <f t="shared" si="2"/>
        <v>0</v>
      </c>
      <c r="B27" s="25" t="s">
        <v>653</v>
      </c>
      <c r="C27" s="192"/>
      <c r="D27" s="193"/>
      <c r="E27" s="204">
        <f>IF(C27="","",IF(C27&gt;0,ROUND(IF(AND(C27&gt;0,C27&lt;(2700/1.1+27.5)),(C27-0.5)/1.011,C27-27.5),2)))</f>
      </c>
      <c r="F27" s="205"/>
      <c r="G27" s="113">
        <f>IF(L18&lt;&gt;"",(D11)/($L18),"")</f>
      </c>
      <c r="H27" s="208">
        <f>IF(I18&lt;&gt;"",(D10)/($I18),"")</f>
      </c>
      <c r="I27" s="209"/>
      <c r="J27" s="206">
        <f t="shared" si="3"/>
      </c>
      <c r="K27" s="207"/>
      <c r="L27" s="186">
        <f t="shared" si="4"/>
      </c>
      <c r="M27" s="187"/>
      <c r="N27" s="144"/>
      <c r="O27" s="118"/>
      <c r="P27" s="120"/>
      <c r="Q27" s="120"/>
      <c r="R27" s="120"/>
      <c r="S27" s="120"/>
      <c r="T27" s="120"/>
      <c r="U27" s="117"/>
    </row>
    <row r="28" spans="1:26" ht="28.5" customHeight="1">
      <c r="A28" s="103">
        <f t="shared" si="2"/>
        <v>0</v>
      </c>
      <c r="B28" s="25" t="s">
        <v>9</v>
      </c>
      <c r="C28" s="192"/>
      <c r="D28" s="193"/>
      <c r="E28" s="204">
        <f>IF(C28="","",(IF(C28&lt;=6.68,(C28-0.94)/1.1475,IF(C28&lt;=9.97,(C28-1.95)/1.146,IF(C28&lt;=14.1,(C28-2.66)/1.1439,IF(C28&lt;=26.96,(C28-4.17)/1.1393,IF(C28&lt;=64.58,(C28-8)/1.1316,(C28-12.73)/1.1051)))))))</f>
      </c>
      <c r="F28" s="205"/>
      <c r="G28" s="35">
        <f>IF(L19&lt;&gt;"",(D11)/($L19),"")</f>
      </c>
      <c r="H28" s="208">
        <f>IF(I19&lt;&gt;"",(D10)/($I19),"")</f>
      </c>
      <c r="I28" s="209"/>
      <c r="J28" s="208">
        <f t="shared" si="3"/>
      </c>
      <c r="K28" s="209"/>
      <c r="L28" s="204">
        <f t="shared" si="4"/>
      </c>
      <c r="M28" s="205"/>
      <c r="N28" s="144"/>
      <c r="O28" s="118"/>
      <c r="P28" s="120" t="str">
        <f>IF(C28&gt;0,C31,"ERRO")</f>
        <v>ERRO</v>
      </c>
      <c r="Q28" s="120" t="str">
        <f>IF(C28&gt;0,C32,"ERRO")</f>
        <v>ERRO</v>
      </c>
      <c r="R28" s="120" t="str">
        <f>IF(C28&gt;0,E31,"ERRO")</f>
        <v>ERRO</v>
      </c>
      <c r="S28" s="120" t="str">
        <f>IF(C28&gt;0,E32,"ERRO")</f>
        <v>ERRO</v>
      </c>
      <c r="T28" s="120" t="str">
        <f>IF(C28&gt;0,C26,"ERRO")</f>
        <v>ERRO</v>
      </c>
      <c r="U28" s="120" t="str">
        <f>IF(C28&gt;0,C26,"ERRO")</f>
        <v>ERRO</v>
      </c>
      <c r="V28" s="120" t="str">
        <f>IF(C28&gt;0,E29,"ERRO")</f>
        <v>ERRO</v>
      </c>
      <c r="W28" s="120" t="str">
        <f>IF(C28&gt;0,E30,"ERRO")</f>
        <v>ERRO</v>
      </c>
      <c r="X28" s="120" t="str">
        <f>IF(C28&gt;0,E31,"ERRO")</f>
        <v>ERRO</v>
      </c>
      <c r="Y28" s="120" t="str">
        <f>IF(C28&gt;0,E32,"ERRO")</f>
        <v>ERRO</v>
      </c>
      <c r="Z28" s="156"/>
    </row>
    <row r="29" spans="1:26" ht="28.5" customHeight="1">
      <c r="A29" s="103">
        <f t="shared" si="2"/>
        <v>0</v>
      </c>
      <c r="B29" s="26" t="str">
        <f>B20</f>
        <v>OUTRO/ORIGEM</v>
      </c>
      <c r="C29" s="166"/>
      <c r="D29" s="167"/>
      <c r="E29" s="192"/>
      <c r="F29" s="193"/>
      <c r="G29" s="35">
        <f>IF(L20&lt;&gt;"",(D11)/($L20),"")</f>
      </c>
      <c r="H29" s="240">
        <f>IF(I20&lt;&gt;"",(D10)/($I20),"")</f>
      </c>
      <c r="I29" s="241"/>
      <c r="J29" s="240">
        <f t="shared" si="3"/>
      </c>
      <c r="K29" s="241"/>
      <c r="L29" s="229">
        <f t="shared" si="4"/>
      </c>
      <c r="M29" s="230"/>
      <c r="N29" s="144"/>
      <c r="O29" s="103"/>
      <c r="P29" s="120" t="str">
        <f>IF(E29&gt;0,C24,"ERRO")</f>
        <v>ERRO</v>
      </c>
      <c r="Q29" s="120" t="str">
        <f>IF(E29&gt;0,C24,"ERRO")</f>
        <v>ERRO</v>
      </c>
      <c r="R29" s="120" t="str">
        <f>IF(E29&gt;0,E25,"ERRO")</f>
        <v>ERRO</v>
      </c>
      <c r="S29" s="120" t="str">
        <f>IF(E29&gt;0,C26,"ERRO")</f>
        <v>ERRO</v>
      </c>
      <c r="T29" s="120" t="str">
        <f>IF(E29&gt;0,C28,"ERRO")</f>
        <v>ERRO</v>
      </c>
      <c r="U29" s="120" t="str">
        <f>IF(E29&gt;0,C29,"ERRO")</f>
        <v>ERRO</v>
      </c>
      <c r="V29" s="120" t="str">
        <f>IF(E29&gt;0,E26,"ERRO")</f>
        <v>ERRO</v>
      </c>
      <c r="W29" s="120" t="str">
        <f>IF(F29&gt;0,F26,"ERRO")</f>
        <v>ERRO</v>
      </c>
      <c r="Z29" s="156">
        <f>IF(E26&gt;0,E26,"ERRO")</f>
      </c>
    </row>
    <row r="30" spans="1:21" ht="9.75" customHeight="1" thickBot="1">
      <c r="A30" s="70"/>
      <c r="B30" s="37"/>
      <c r="C30" s="194"/>
      <c r="D30" s="195"/>
      <c r="E30" s="196"/>
      <c r="F30" s="197"/>
      <c r="G30" s="38"/>
      <c r="H30" s="244"/>
      <c r="I30" s="245"/>
      <c r="J30" s="244"/>
      <c r="K30" s="245"/>
      <c r="L30" s="194"/>
      <c r="M30" s="195"/>
      <c r="N30" s="39"/>
      <c r="O30" s="103"/>
      <c r="P30" s="120"/>
      <c r="Q30" s="120"/>
      <c r="R30" s="120"/>
      <c r="S30" s="120"/>
      <c r="T30" s="120"/>
      <c r="U30" s="117"/>
    </row>
    <row r="31" spans="2:20" ht="6.75" customHeight="1">
      <c r="B31" s="8"/>
      <c r="C31" s="39"/>
      <c r="D31" s="39"/>
      <c r="E31" s="40"/>
      <c r="F31" s="40"/>
      <c r="G31" s="40"/>
      <c r="H31" s="41"/>
      <c r="I31" s="41"/>
      <c r="J31" s="41"/>
      <c r="K31" s="41"/>
      <c r="L31" s="39"/>
      <c r="M31" s="39"/>
      <c r="N31" s="39"/>
      <c r="O31" s="103"/>
      <c r="P31" s="109"/>
      <c r="T31" s="120"/>
    </row>
    <row r="32" spans="2:20" ht="20.25" customHeight="1">
      <c r="B32" s="17" t="s">
        <v>21</v>
      </c>
      <c r="C32" s="18"/>
      <c r="D32" s="18"/>
      <c r="E32" s="40"/>
      <c r="F32" s="40"/>
      <c r="G32" s="40"/>
      <c r="H32" s="41"/>
      <c r="I32" s="41"/>
      <c r="J32" s="41"/>
      <c r="K32" s="41"/>
      <c r="L32" s="39"/>
      <c r="M32" s="39"/>
      <c r="N32" s="39"/>
      <c r="O32" s="103"/>
      <c r="P32" s="120" t="str">
        <f>IF(C32&gt;0,C36,"ERRO")</f>
        <v>ERRO</v>
      </c>
      <c r="Q32" s="120" t="str">
        <f>IF(C32&gt;0,C36,"ERRO")</f>
        <v>ERRO</v>
      </c>
      <c r="R32" s="120" t="str">
        <f>IF(C32&gt;0,E35,"ERRO")</f>
        <v>ERRO</v>
      </c>
      <c r="S32" s="120" t="str">
        <f>IF(C32&gt;0,E36,"ERRO")</f>
        <v>ERRO</v>
      </c>
      <c r="T32" s="120" t="str">
        <f>IF(C32&gt;0,C31,"ERRO")</f>
        <v>ERRO</v>
      </c>
    </row>
    <row r="33" spans="2:16" ht="20.25" customHeight="1">
      <c r="B33" s="17" t="s">
        <v>20</v>
      </c>
      <c r="C33" s="39"/>
      <c r="D33" s="39"/>
      <c r="E33" s="40"/>
      <c r="F33" s="40"/>
      <c r="G33" s="40"/>
      <c r="H33" s="41"/>
      <c r="I33" s="41"/>
      <c r="J33" s="41"/>
      <c r="K33" s="41"/>
      <c r="L33" s="39"/>
      <c r="M33" s="39"/>
      <c r="N33" s="39"/>
      <c r="O33" s="103"/>
      <c r="P33" s="109"/>
    </row>
    <row r="34" spans="2:19" ht="18.75" customHeight="1" thickBot="1">
      <c r="B34" s="8"/>
      <c r="C34" s="39"/>
      <c r="D34" s="39"/>
      <c r="E34" s="39"/>
      <c r="F34" s="39"/>
      <c r="G34" s="39"/>
      <c r="H34" s="39"/>
      <c r="I34" s="41"/>
      <c r="J34" s="41"/>
      <c r="K34" s="41"/>
      <c r="L34" s="39"/>
      <c r="M34" s="39"/>
      <c r="N34" s="39"/>
      <c r="O34" s="103"/>
      <c r="P34" s="120" t="str">
        <f>IF(C28&gt;0,E28,"ERRO")</f>
        <v>ERRO</v>
      </c>
      <c r="Q34" s="120" t="str">
        <f>IF(C26&lt;0,E26,"ERRO")</f>
        <v>ERRO</v>
      </c>
      <c r="R34" s="120" t="str">
        <f>IF(D26&gt;0,F26,"ERRO")</f>
        <v>ERRO</v>
      </c>
      <c r="S34" s="120"/>
    </row>
    <row r="35" spans="2:18" ht="38.25" customHeight="1" thickBot="1" thickTop="1">
      <c r="B35" s="108" t="s">
        <v>649</v>
      </c>
      <c r="C35" s="202"/>
      <c r="D35" s="203"/>
      <c r="E35" s="258">
        <f>IF(C35="","",IF(TRIM(C35)="Média Paises Refª",AVERAGE(L24:L27),IF(TRIM(C35)="Portugal",L28,L29)))</f>
      </c>
      <c r="F35" s="259"/>
      <c r="H35" s="242" t="s">
        <v>277</v>
      </c>
      <c r="I35" s="242"/>
      <c r="J35" s="243"/>
      <c r="K35" s="260">
        <f>IF(E35="","",ROUND(IF(E35&lt;=5,E35*1.1475+0.94,IF(E35&lt;=7,(E35*1.146+1.95),IF(E35&lt;=10,(E35*1.1439+2.66),IF(E35&lt;=20,(E35*1.1393+4.17),IF(E35&lt;=50,(E35*1.1316+8),(E35*1.1051+12.73)))))),2))</f>
      </c>
      <c r="L35" s="261"/>
      <c r="M35" s="20"/>
      <c r="N35" s="20"/>
      <c r="O35" s="103"/>
      <c r="P35" s="120" t="str">
        <f>IF(C24&gt;0,E24,"ERRO")</f>
        <v>ERRO</v>
      </c>
      <c r="Q35" s="120" t="str">
        <f>IF(C26&gt;0,E26,"ERRO")</f>
        <v>ERRO</v>
      </c>
      <c r="R35" s="120" t="e">
        <f>IF(#REF!&gt;0,#REF!,"ERRO")</f>
        <v>#REF!</v>
      </c>
    </row>
    <row r="36" spans="2:16" ht="18.75" customHeight="1" thickTop="1">
      <c r="B36" s="59" t="s">
        <v>615</v>
      </c>
      <c r="C36" s="59"/>
      <c r="D36" s="59"/>
      <c r="E36" s="9"/>
      <c r="F36" s="9"/>
      <c r="G36" s="9"/>
      <c r="H36" s="9"/>
      <c r="I36" s="9"/>
      <c r="J36" s="9"/>
      <c r="K36" s="10"/>
      <c r="L36" s="9"/>
      <c r="M36" s="9"/>
      <c r="N36" s="9"/>
      <c r="O36" s="103"/>
      <c r="P36" s="109"/>
    </row>
    <row r="37" spans="2:15" ht="36.75" customHeight="1" thickBot="1">
      <c r="B37" s="22" t="s">
        <v>17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3"/>
    </row>
    <row r="38" spans="2:12" ht="23.25" customHeight="1">
      <c r="B38" s="231" t="s">
        <v>23</v>
      </c>
      <c r="C38" s="177" t="s">
        <v>4</v>
      </c>
      <c r="D38" s="179"/>
      <c r="E38" s="177" t="s">
        <v>6</v>
      </c>
      <c r="F38" s="179"/>
      <c r="G38" s="231" t="s">
        <v>22</v>
      </c>
      <c r="H38" s="172" t="s">
        <v>12</v>
      </c>
      <c r="I38" s="177" t="s">
        <v>614</v>
      </c>
      <c r="J38" s="179"/>
      <c r="K38" s="177" t="s">
        <v>10</v>
      </c>
      <c r="L38" s="179"/>
    </row>
    <row r="39" spans="2:36" s="2" customFormat="1" ht="13.5" customHeight="1">
      <c r="B39" s="232"/>
      <c r="C39" s="188"/>
      <c r="D39" s="189"/>
      <c r="E39" s="188"/>
      <c r="F39" s="189"/>
      <c r="G39" s="232"/>
      <c r="H39" s="239"/>
      <c r="I39" s="188"/>
      <c r="J39" s="189"/>
      <c r="K39" s="188"/>
      <c r="L39" s="189"/>
      <c r="O39" s="103"/>
      <c r="P39" s="98"/>
      <c r="Q39" s="103"/>
      <c r="R39" s="103"/>
      <c r="S39" s="103"/>
      <c r="T39" s="103"/>
      <c r="U39" s="103"/>
      <c r="V39" s="103"/>
      <c r="W39" s="103"/>
      <c r="X39" s="103"/>
      <c r="Y39" s="103"/>
      <c r="Z39" s="98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</row>
    <row r="40" spans="2:36" s="2" customFormat="1" ht="21.75" customHeight="1" thickBot="1">
      <c r="B40" s="253"/>
      <c r="C40" s="180"/>
      <c r="D40" s="182"/>
      <c r="E40" s="180"/>
      <c r="F40" s="182"/>
      <c r="G40" s="27" t="s">
        <v>616</v>
      </c>
      <c r="H40" s="27" t="s">
        <v>617</v>
      </c>
      <c r="I40" s="254" t="s">
        <v>618</v>
      </c>
      <c r="J40" s="255"/>
      <c r="K40" s="180"/>
      <c r="L40" s="182"/>
      <c r="O40" s="103"/>
      <c r="P40" s="147"/>
      <c r="Q40" s="103"/>
      <c r="R40" s="103"/>
      <c r="S40" s="103"/>
      <c r="T40" s="103"/>
      <c r="U40" s="103"/>
      <c r="V40" s="103"/>
      <c r="W40" s="103"/>
      <c r="X40" s="103"/>
      <c r="Y40" s="103"/>
      <c r="Z40" s="98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</row>
    <row r="41" spans="2:16" ht="27" customHeight="1">
      <c r="B41" s="42"/>
      <c r="C41" s="79"/>
      <c r="D41" s="63">
        <f>IF(C41="","",$F10)</f>
      </c>
      <c r="E41" s="81">
        <f>IF(C41="","",$D11)</f>
      </c>
      <c r="F41" s="43">
        <f aca="true" t="shared" si="5" ref="F41:F46">IF(C41="","",$F$11)</f>
      </c>
      <c r="G41" s="44">
        <f>IF(C41&lt;&gt;"",($C41)/(D10),"")</f>
      </c>
      <c r="H41" s="36">
        <f aca="true" t="shared" si="6" ref="H41:H46">IF(G41="","",IF(G41&lt;1/3,1.05,IF(G41&lt;1,0.985+0.015/G41,IF(G41=1,1,IF(G41&lt;=3,1.015-0.015*G41,0.95)))))</f>
      </c>
      <c r="I41" s="229">
        <f aca="true" t="shared" si="7" ref="I41:I46">IF(C41&lt;&gt;"",ROUND($E$35*G41*H41,2),"")</f>
      </c>
      <c r="J41" s="230"/>
      <c r="K41" s="229">
        <f aca="true" t="shared" si="8" ref="K41:K46">IF(I41="","",ROUND(IF(I41&lt;=5,I41*1.1475+0.94,IF(I41&lt;=7,(I41*1.146+1.95),IF(I41&lt;=10,(I41*1.1439+2.66),IF(I41&lt;=20,(I41*1.1393+4.17),IF(I41&lt;=50,(I41*1.1316+8),(I41*1.1051+12.73)))))),2))</f>
      </c>
      <c r="L41" s="230"/>
      <c r="M41" s="1" t="s">
        <v>641</v>
      </c>
      <c r="O41" s="121" t="s">
        <v>651</v>
      </c>
      <c r="P41" s="148"/>
    </row>
    <row r="42" spans="2:16" ht="27" customHeight="1">
      <c r="B42" s="45"/>
      <c r="C42" s="80"/>
      <c r="D42" s="46">
        <f>IF(C42="","",$F10)</f>
      </c>
      <c r="E42" s="82">
        <f>IF(C42="","",$D11)</f>
      </c>
      <c r="F42" s="29">
        <f t="shared" si="5"/>
      </c>
      <c r="G42" s="47">
        <f>IF(C42&lt;&gt;"",($C42)/(D10),"")</f>
      </c>
      <c r="H42" s="35">
        <f t="shared" si="6"/>
      </c>
      <c r="I42" s="204">
        <f t="shared" si="7"/>
      </c>
      <c r="J42" s="205"/>
      <c r="K42" s="204">
        <f t="shared" si="8"/>
      </c>
      <c r="L42" s="205"/>
      <c r="O42" s="121" t="s">
        <v>650</v>
      </c>
      <c r="P42" s="148">
        <f>L28</f>
      </c>
    </row>
    <row r="43" spans="2:16" ht="27" customHeight="1">
      <c r="B43" s="48"/>
      <c r="C43" s="80"/>
      <c r="D43" s="46">
        <f>IF(C43="","",$F10)</f>
      </c>
      <c r="E43" s="82">
        <f>IF(C43="","",$D11)</f>
      </c>
      <c r="F43" s="29">
        <f t="shared" si="5"/>
      </c>
      <c r="G43" s="47">
        <f>IF(C43&lt;&gt;"",($C43)/(D10),"")</f>
      </c>
      <c r="H43" s="35">
        <f t="shared" si="6"/>
      </c>
      <c r="I43" s="204">
        <f t="shared" si="7"/>
      </c>
      <c r="J43" s="205"/>
      <c r="K43" s="204">
        <f t="shared" si="8"/>
      </c>
      <c r="L43" s="205"/>
      <c r="O43" s="121" t="s">
        <v>652</v>
      </c>
      <c r="P43" s="148">
        <f>L29</f>
      </c>
    </row>
    <row r="44" spans="2:12" ht="27" customHeight="1">
      <c r="B44" s="49"/>
      <c r="C44" s="80"/>
      <c r="D44" s="46">
        <f>IF(C44="","",$F10)</f>
      </c>
      <c r="E44" s="82">
        <f>IF(C44="","",$D11)</f>
      </c>
      <c r="F44" s="29">
        <f t="shared" si="5"/>
      </c>
      <c r="G44" s="47">
        <f>IF(C44&lt;&gt;"",($C44)/(D10),"")</f>
      </c>
      <c r="H44" s="35">
        <f t="shared" si="6"/>
      </c>
      <c r="I44" s="204">
        <f t="shared" si="7"/>
      </c>
      <c r="J44" s="205"/>
      <c r="K44" s="204">
        <f t="shared" si="8"/>
      </c>
      <c r="L44" s="205"/>
    </row>
    <row r="45" spans="2:12" ht="27" customHeight="1">
      <c r="B45" s="42"/>
      <c r="C45" s="80"/>
      <c r="D45" s="46">
        <f>IF(C45="","",$F10)</f>
      </c>
      <c r="E45" s="82">
        <f>IF(C45="","",$D11)</f>
      </c>
      <c r="F45" s="29">
        <f t="shared" si="5"/>
      </c>
      <c r="G45" s="47">
        <f>IF(C45&lt;&gt;"",($C45)/(D10),"")</f>
      </c>
      <c r="H45" s="35">
        <f t="shared" si="6"/>
      </c>
      <c r="I45" s="204">
        <f t="shared" si="7"/>
      </c>
      <c r="J45" s="205"/>
      <c r="K45" s="204">
        <f t="shared" si="8"/>
      </c>
      <c r="L45" s="205"/>
    </row>
    <row r="46" spans="2:12" ht="27" customHeight="1">
      <c r="B46" s="42"/>
      <c r="C46" s="80"/>
      <c r="D46" s="46">
        <f>IF(C46="","",$F10)</f>
      </c>
      <c r="E46" s="82">
        <f>IF(C46="","",$D11)</f>
      </c>
      <c r="F46" s="29">
        <f t="shared" si="5"/>
      </c>
      <c r="G46" s="47">
        <f>IF(C46&lt;&gt;"",($C46)/(D10),"")</f>
      </c>
      <c r="H46" s="35">
        <f t="shared" si="6"/>
      </c>
      <c r="I46" s="204">
        <f t="shared" si="7"/>
      </c>
      <c r="J46" s="205"/>
      <c r="K46" s="204">
        <f t="shared" si="8"/>
      </c>
      <c r="L46" s="205"/>
    </row>
    <row r="47" spans="2:12" ht="8.25" customHeight="1" thickBot="1">
      <c r="B47" s="50"/>
      <c r="C47" s="67"/>
      <c r="D47" s="64"/>
      <c r="E47" s="67"/>
      <c r="F47" s="51"/>
      <c r="G47" s="52"/>
      <c r="H47" s="53"/>
      <c r="I47" s="256"/>
      <c r="J47" s="257"/>
      <c r="K47" s="256"/>
      <c r="L47" s="257"/>
    </row>
    <row r="48" spans="2:15" ht="36.75" customHeight="1" thickBot="1">
      <c r="B48" s="22" t="s">
        <v>14</v>
      </c>
      <c r="C48" s="8"/>
      <c r="D48" s="8"/>
      <c r="E48" s="8"/>
      <c r="F48" s="8"/>
      <c r="G48" s="8"/>
      <c r="H48" s="8"/>
      <c r="I48" s="8"/>
      <c r="J48" s="8"/>
      <c r="K48" s="8"/>
      <c r="L48" s="2"/>
      <c r="M48" s="2"/>
      <c r="N48" s="2"/>
      <c r="O48" s="103"/>
    </row>
    <row r="49" spans="2:12" ht="24" customHeight="1" thickBot="1">
      <c r="B49" s="231" t="s">
        <v>24</v>
      </c>
      <c r="C49" s="177" t="s">
        <v>15</v>
      </c>
      <c r="D49" s="178"/>
      <c r="E49" s="178"/>
      <c r="F49" s="179"/>
      <c r="G49" s="172" t="s">
        <v>639</v>
      </c>
      <c r="H49" s="2"/>
      <c r="I49" s="22" t="s">
        <v>642</v>
      </c>
      <c r="J49" s="22"/>
      <c r="K49" s="22"/>
      <c r="L49" s="22"/>
    </row>
    <row r="50" spans="2:14" ht="35.25" customHeight="1" thickBot="1">
      <c r="B50" s="253"/>
      <c r="C50" s="180"/>
      <c r="D50" s="181"/>
      <c r="E50" s="181"/>
      <c r="F50" s="182"/>
      <c r="G50" s="173"/>
      <c r="H50" s="149"/>
      <c r="I50" s="87"/>
      <c r="J50" s="88"/>
      <c r="K50" s="89"/>
      <c r="L50" s="89"/>
      <c r="M50" s="90"/>
      <c r="N50" s="2"/>
    </row>
    <row r="51" spans="2:14" ht="27" customHeight="1">
      <c r="B51" s="54">
        <f>IF(D6="","",D6)</f>
      </c>
      <c r="C51" s="183" t="str">
        <f>D10&amp;" "&amp;F10&amp;" / "&amp;D11&amp;" "&amp;F11</f>
        <v>  /  </v>
      </c>
      <c r="D51" s="184"/>
      <c r="E51" s="184"/>
      <c r="F51" s="185"/>
      <c r="G51" s="132">
        <f>IF(B51="","",K35)</f>
      </c>
      <c r="H51" s="150"/>
      <c r="I51" s="102" t="s">
        <v>656</v>
      </c>
      <c r="J51" s="168"/>
      <c r="K51" s="168"/>
      <c r="L51" s="168"/>
      <c r="M51" s="169"/>
      <c r="N51" s="134"/>
    </row>
    <row r="52" spans="2:14" ht="27" customHeight="1">
      <c r="B52" s="55">
        <f aca="true" t="shared" si="9" ref="B52:B57">IF(B41="","",B41)</f>
      </c>
      <c r="C52" s="174" t="str">
        <f aca="true" t="shared" si="10" ref="C52:C57">C41&amp;" "&amp;D41&amp;" / "&amp;E41&amp;" "&amp;F41</f>
        <v>  /  </v>
      </c>
      <c r="D52" s="175"/>
      <c r="E52" s="175"/>
      <c r="F52" s="176"/>
      <c r="G52" s="133">
        <f aca="true" t="shared" si="11" ref="G52:G57">K41</f>
      </c>
      <c r="H52" s="150"/>
      <c r="I52" s="86"/>
      <c r="J52" s="85"/>
      <c r="K52" s="2"/>
      <c r="L52" s="2"/>
      <c r="M52" s="91"/>
      <c r="N52" s="2"/>
    </row>
    <row r="53" spans="2:14" ht="27" customHeight="1">
      <c r="B53" s="55">
        <f t="shared" si="9"/>
      </c>
      <c r="C53" s="174" t="str">
        <f t="shared" si="10"/>
        <v>  /  </v>
      </c>
      <c r="D53" s="175"/>
      <c r="E53" s="175"/>
      <c r="F53" s="176"/>
      <c r="G53" s="133">
        <f t="shared" si="11"/>
      </c>
      <c r="H53" s="150"/>
      <c r="I53" s="96"/>
      <c r="J53" s="170"/>
      <c r="K53" s="170"/>
      <c r="L53" s="170"/>
      <c r="M53" s="171"/>
      <c r="N53" s="135"/>
    </row>
    <row r="54" spans="2:14" ht="27" customHeight="1">
      <c r="B54" s="55">
        <f t="shared" si="9"/>
      </c>
      <c r="C54" s="174" t="str">
        <f t="shared" si="10"/>
        <v>  /  </v>
      </c>
      <c r="D54" s="175"/>
      <c r="E54" s="175"/>
      <c r="F54" s="176"/>
      <c r="G54" s="133">
        <f t="shared" si="11"/>
      </c>
      <c r="H54" s="150"/>
      <c r="I54" s="86"/>
      <c r="J54" s="104"/>
      <c r="K54" s="105"/>
      <c r="L54" s="105"/>
      <c r="M54" s="106"/>
      <c r="N54" s="105"/>
    </row>
    <row r="55" spans="2:14" ht="27" customHeight="1">
      <c r="B55" s="55">
        <f t="shared" si="9"/>
      </c>
      <c r="C55" s="174" t="str">
        <f t="shared" si="10"/>
        <v>  /  </v>
      </c>
      <c r="D55" s="175"/>
      <c r="E55" s="175"/>
      <c r="F55" s="176"/>
      <c r="G55" s="133">
        <f t="shared" si="11"/>
      </c>
      <c r="H55" s="150"/>
      <c r="I55" s="96"/>
      <c r="J55" s="170"/>
      <c r="K55" s="170"/>
      <c r="L55" s="170"/>
      <c r="M55" s="171"/>
      <c r="N55" s="135"/>
    </row>
    <row r="56" spans="2:14" ht="27" customHeight="1">
      <c r="B56" s="55">
        <f t="shared" si="9"/>
      </c>
      <c r="C56" s="174" t="str">
        <f t="shared" si="10"/>
        <v>  /  </v>
      </c>
      <c r="D56" s="175"/>
      <c r="E56" s="175"/>
      <c r="F56" s="176"/>
      <c r="G56" s="133">
        <f t="shared" si="11"/>
      </c>
      <c r="H56" s="150"/>
      <c r="I56" s="86"/>
      <c r="J56" s="104"/>
      <c r="K56" s="104"/>
      <c r="L56" s="104"/>
      <c r="M56" s="107"/>
      <c r="N56" s="104"/>
    </row>
    <row r="57" spans="2:14" ht="27" customHeight="1">
      <c r="B57" s="55">
        <f t="shared" si="9"/>
      </c>
      <c r="C57" s="174" t="str">
        <f t="shared" si="10"/>
        <v>  /  </v>
      </c>
      <c r="D57" s="175"/>
      <c r="E57" s="175"/>
      <c r="F57" s="176"/>
      <c r="G57" s="133">
        <f t="shared" si="11"/>
      </c>
      <c r="H57" s="150"/>
      <c r="I57" s="96"/>
      <c r="J57" s="170"/>
      <c r="K57" s="170"/>
      <c r="L57" s="170"/>
      <c r="M57" s="171"/>
      <c r="N57" s="135"/>
    </row>
    <row r="58" spans="2:14" ht="8.25" customHeight="1" thickBot="1">
      <c r="B58" s="56"/>
      <c r="C58" s="249"/>
      <c r="D58" s="250"/>
      <c r="E58" s="250"/>
      <c r="F58" s="251"/>
      <c r="G58" s="57"/>
      <c r="H58" s="150"/>
      <c r="I58" s="92"/>
      <c r="J58" s="93"/>
      <c r="K58" s="94"/>
      <c r="L58" s="94"/>
      <c r="M58" s="95"/>
      <c r="N58" s="2"/>
    </row>
    <row r="59" spans="2:14" ht="21" customHeight="1">
      <c r="B59" s="58"/>
      <c r="C59" s="58"/>
      <c r="D59" s="58"/>
      <c r="E59" s="58"/>
      <c r="F59" s="58"/>
      <c r="G59" s="39"/>
      <c r="H59" s="2"/>
      <c r="I59" s="84"/>
      <c r="J59" s="39"/>
      <c r="K59" s="2"/>
      <c r="L59" s="2"/>
      <c r="M59" s="2"/>
      <c r="N59" s="2"/>
    </row>
    <row r="60" spans="9:36" s="4" customFormat="1" ht="35.25" customHeight="1">
      <c r="I60" s="83"/>
      <c r="J60" s="84"/>
      <c r="K60" s="84"/>
      <c r="L60" s="84"/>
      <c r="M60" s="84"/>
      <c r="N60" s="84"/>
      <c r="O60" s="122"/>
      <c r="P60" s="97"/>
      <c r="Q60" s="109"/>
      <c r="R60" s="109"/>
      <c r="S60" s="109"/>
      <c r="T60" s="109"/>
      <c r="U60" s="109"/>
      <c r="V60" s="109"/>
      <c r="W60" s="109"/>
      <c r="X60" s="109"/>
      <c r="Y60" s="109"/>
      <c r="Z60" s="157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</row>
    <row r="61" spans="9:36" s="4" customFormat="1" ht="15.75" customHeight="1">
      <c r="I61" s="84"/>
      <c r="J61" s="248"/>
      <c r="K61" s="248"/>
      <c r="L61" s="248"/>
      <c r="M61" s="248"/>
      <c r="N61" s="137"/>
      <c r="O61" s="122"/>
      <c r="P61" s="97"/>
      <c r="Q61" s="109"/>
      <c r="R61" s="109"/>
      <c r="S61" s="109"/>
      <c r="T61" s="109"/>
      <c r="U61" s="109"/>
      <c r="V61" s="109"/>
      <c r="W61" s="109"/>
      <c r="X61" s="109"/>
      <c r="Y61" s="109"/>
      <c r="Z61" s="157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</row>
    <row r="62" spans="2:36" s="4" customFormat="1" ht="23.25" customHeight="1">
      <c r="B62" s="252"/>
      <c r="C62" s="252"/>
      <c r="D62" s="60"/>
      <c r="I62" s="83"/>
      <c r="J62" s="247"/>
      <c r="K62" s="247"/>
      <c r="L62" s="247"/>
      <c r="M62" s="247"/>
      <c r="N62" s="136"/>
      <c r="O62" s="122"/>
      <c r="P62" s="97"/>
      <c r="Q62" s="109"/>
      <c r="R62" s="109"/>
      <c r="S62" s="109"/>
      <c r="T62" s="109"/>
      <c r="U62" s="109"/>
      <c r="V62" s="109"/>
      <c r="W62" s="109"/>
      <c r="X62" s="109"/>
      <c r="Y62" s="109"/>
      <c r="Z62" s="157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</row>
    <row r="63" spans="2:15" ht="16.5" customHeight="1">
      <c r="B63" s="246"/>
      <c r="C63" s="246"/>
      <c r="D63" s="246"/>
      <c r="E63" s="246"/>
      <c r="F63" s="246"/>
      <c r="G63" s="246"/>
      <c r="H63" s="246"/>
      <c r="I63" s="19"/>
      <c r="J63" s="19"/>
      <c r="K63" s="19"/>
      <c r="L63" s="19"/>
      <c r="M63" s="19"/>
      <c r="N63" s="19"/>
      <c r="O63" s="124"/>
    </row>
    <row r="64" spans="1:15" ht="24" customHeight="1">
      <c r="A64" s="65"/>
      <c r="B64" s="66"/>
      <c r="C64" s="66"/>
      <c r="D64" s="66"/>
      <c r="E64" s="2"/>
      <c r="F64" s="2"/>
      <c r="G64" s="2"/>
      <c r="H64" s="2"/>
      <c r="I64" s="2"/>
      <c r="J64" s="2"/>
      <c r="K64" s="5"/>
      <c r="L64" s="33"/>
      <c r="M64" s="33"/>
      <c r="N64" s="33"/>
      <c r="O64" s="103"/>
    </row>
    <row r="65" ht="24" customHeight="1"/>
    <row r="66" spans="18:19" ht="24" customHeight="1">
      <c r="R66" s="125"/>
      <c r="S66" s="126"/>
    </row>
    <row r="67" spans="18:19" ht="24" customHeight="1">
      <c r="R67" s="125"/>
      <c r="S67" s="126"/>
    </row>
    <row r="68" spans="13:15" ht="24" customHeight="1">
      <c r="M68" s="4"/>
      <c r="N68" s="4"/>
      <c r="O68" s="123"/>
    </row>
    <row r="69" spans="13:15" ht="24" customHeight="1">
      <c r="M69" s="4"/>
      <c r="N69" s="4"/>
      <c r="O69" s="123"/>
    </row>
    <row r="70" spans="13:19" ht="24" customHeight="1">
      <c r="M70" s="4"/>
      <c r="N70" s="4"/>
      <c r="O70" s="123"/>
      <c r="S70" s="126"/>
    </row>
    <row r="71" spans="13:19" ht="24" customHeight="1">
      <c r="M71" s="4"/>
      <c r="N71" s="4"/>
      <c r="O71" s="123"/>
      <c r="R71" s="126"/>
      <c r="S71" s="126"/>
    </row>
    <row r="72" spans="18:19" ht="24" customHeight="1">
      <c r="R72" s="126"/>
      <c r="S72" s="126"/>
    </row>
    <row r="73" spans="18:19" ht="24" customHeight="1">
      <c r="R73" s="127"/>
      <c r="S73" s="126"/>
    </row>
    <row r="74" ht="24" customHeight="1"/>
    <row r="75" spans="1:36" s="32" customFormat="1" ht="24" customHeight="1">
      <c r="A75" s="3"/>
      <c r="O75" s="128"/>
      <c r="P75" s="99"/>
      <c r="Q75" s="128"/>
      <c r="R75" s="128"/>
      <c r="S75" s="128"/>
      <c r="T75" s="128"/>
      <c r="U75" s="128"/>
      <c r="V75" s="128"/>
      <c r="W75" s="128"/>
      <c r="X75" s="128"/>
      <c r="Y75" s="128"/>
      <c r="Z75" s="99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</row>
    <row r="76" spans="1:36" s="32" customFormat="1" ht="24" customHeight="1">
      <c r="A76" s="3"/>
      <c r="O76" s="128"/>
      <c r="P76" s="99"/>
      <c r="Q76" s="128"/>
      <c r="R76" s="128"/>
      <c r="S76" s="128"/>
      <c r="T76" s="128"/>
      <c r="U76" s="128"/>
      <c r="V76" s="128"/>
      <c r="W76" s="128"/>
      <c r="X76" s="128"/>
      <c r="Y76" s="128"/>
      <c r="Z76" s="99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</row>
    <row r="77" spans="1:36" s="32" customFormat="1" ht="24" customHeight="1">
      <c r="A77" s="3"/>
      <c r="O77" s="128"/>
      <c r="P77" s="99"/>
      <c r="Q77" s="128"/>
      <c r="R77" s="128"/>
      <c r="S77" s="128"/>
      <c r="T77" s="128"/>
      <c r="U77" s="128"/>
      <c r="V77" s="128"/>
      <c r="W77" s="128"/>
      <c r="X77" s="128"/>
      <c r="Y77" s="128"/>
      <c r="Z77" s="99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</row>
    <row r="78" spans="1:36" s="32" customFormat="1" ht="24" customHeight="1">
      <c r="A78" s="3"/>
      <c r="O78" s="128"/>
      <c r="P78" s="99"/>
      <c r="Q78" s="128"/>
      <c r="R78" s="128"/>
      <c r="S78" s="128"/>
      <c r="T78" s="128"/>
      <c r="U78" s="128"/>
      <c r="V78" s="128"/>
      <c r="W78" s="128"/>
      <c r="X78" s="128"/>
      <c r="Y78" s="128"/>
      <c r="Z78" s="99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</row>
    <row r="79" spans="1:36" s="32" customFormat="1" ht="24" customHeight="1">
      <c r="A79" s="3"/>
      <c r="O79" s="128"/>
      <c r="P79" s="99"/>
      <c r="Q79" s="128"/>
      <c r="R79" s="128"/>
      <c r="S79" s="128"/>
      <c r="T79" s="128"/>
      <c r="U79" s="128"/>
      <c r="V79" s="128"/>
      <c r="W79" s="128"/>
      <c r="X79" s="128"/>
      <c r="Y79" s="128"/>
      <c r="Z79" s="99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</row>
    <row r="80" spans="1:36" s="32" customFormat="1" ht="24" customHeight="1">
      <c r="A80" s="3"/>
      <c r="O80" s="128"/>
      <c r="P80" s="99"/>
      <c r="Q80" s="128"/>
      <c r="R80" s="128"/>
      <c r="S80" s="128"/>
      <c r="T80" s="128"/>
      <c r="U80" s="128"/>
      <c r="V80" s="128"/>
      <c r="W80" s="128"/>
      <c r="X80" s="128"/>
      <c r="Y80" s="128"/>
      <c r="Z80" s="99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</row>
    <row r="81" spans="1:36" s="32" customFormat="1" ht="24" customHeight="1">
      <c r="A81" s="3"/>
      <c r="O81" s="128"/>
      <c r="P81" s="99"/>
      <c r="Q81" s="128"/>
      <c r="R81" s="128"/>
      <c r="S81" s="128"/>
      <c r="T81" s="128"/>
      <c r="U81" s="128"/>
      <c r="V81" s="128"/>
      <c r="W81" s="128"/>
      <c r="X81" s="128"/>
      <c r="Y81" s="128"/>
      <c r="Z81" s="99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</row>
    <row r="82" spans="1:36" s="32" customFormat="1" ht="24" customHeight="1">
      <c r="A82" s="3"/>
      <c r="O82" s="128"/>
      <c r="P82" s="99"/>
      <c r="Q82" s="128"/>
      <c r="R82" s="128"/>
      <c r="S82" s="128"/>
      <c r="T82" s="128"/>
      <c r="U82" s="128"/>
      <c r="V82" s="128"/>
      <c r="W82" s="128"/>
      <c r="X82" s="128"/>
      <c r="Y82" s="128"/>
      <c r="Z82" s="99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</row>
    <row r="83" spans="1:36" s="32" customFormat="1" ht="24" customHeight="1">
      <c r="A83" s="3"/>
      <c r="O83" s="128"/>
      <c r="P83" s="99"/>
      <c r="Q83" s="128"/>
      <c r="R83" s="128"/>
      <c r="S83" s="128"/>
      <c r="T83" s="128"/>
      <c r="U83" s="128"/>
      <c r="V83" s="128"/>
      <c r="W83" s="128"/>
      <c r="X83" s="128"/>
      <c r="Y83" s="128"/>
      <c r="Z83" s="99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</row>
    <row r="84" spans="1:36" s="32" customFormat="1" ht="24" customHeight="1">
      <c r="A84" s="3"/>
      <c r="O84" s="128"/>
      <c r="P84" s="99"/>
      <c r="Q84" s="128"/>
      <c r="R84" s="128"/>
      <c r="S84" s="128"/>
      <c r="T84" s="128"/>
      <c r="U84" s="128"/>
      <c r="V84" s="128"/>
      <c r="W84" s="128"/>
      <c r="X84" s="128"/>
      <c r="Y84" s="128"/>
      <c r="Z84" s="99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</row>
    <row r="85" spans="1:36" s="32" customFormat="1" ht="24" customHeight="1">
      <c r="A85" s="3"/>
      <c r="O85" s="128"/>
      <c r="P85" s="99"/>
      <c r="Q85" s="128"/>
      <c r="R85" s="128"/>
      <c r="S85" s="128"/>
      <c r="T85" s="128"/>
      <c r="U85" s="128"/>
      <c r="V85" s="128"/>
      <c r="W85" s="128"/>
      <c r="X85" s="128"/>
      <c r="Y85" s="128"/>
      <c r="Z85" s="99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</row>
    <row r="86" spans="1:36" s="32" customFormat="1" ht="24" customHeight="1">
      <c r="A86" s="3"/>
      <c r="O86" s="128"/>
      <c r="P86" s="99"/>
      <c r="Q86" s="128"/>
      <c r="R86" s="128"/>
      <c r="S86" s="128"/>
      <c r="T86" s="128"/>
      <c r="U86" s="128"/>
      <c r="V86" s="128"/>
      <c r="W86" s="128"/>
      <c r="X86" s="128"/>
      <c r="Y86" s="128"/>
      <c r="Z86" s="99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</row>
    <row r="87" spans="1:36" s="32" customFormat="1" ht="24" customHeight="1">
      <c r="A87" s="3"/>
      <c r="O87" s="128"/>
      <c r="P87" s="99"/>
      <c r="Q87" s="128"/>
      <c r="R87" s="128"/>
      <c r="S87" s="128"/>
      <c r="T87" s="128"/>
      <c r="U87" s="128"/>
      <c r="V87" s="128"/>
      <c r="W87" s="128"/>
      <c r="X87" s="128"/>
      <c r="Y87" s="128"/>
      <c r="Z87" s="99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</row>
    <row r="88" spans="1:36" s="69" customFormat="1" ht="24" customHeight="1">
      <c r="A88" s="74"/>
      <c r="O88" s="128"/>
      <c r="P88" s="99"/>
      <c r="Q88" s="128"/>
      <c r="R88" s="128"/>
      <c r="S88" s="128"/>
      <c r="T88" s="128"/>
      <c r="U88" s="128"/>
      <c r="V88" s="128"/>
      <c r="W88" s="128"/>
      <c r="X88" s="128"/>
      <c r="Y88" s="128"/>
      <c r="Z88" s="99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</row>
    <row r="89" spans="1:36" s="69" customFormat="1" ht="24" customHeight="1">
      <c r="A89" s="74"/>
      <c r="O89" s="128"/>
      <c r="P89" s="99"/>
      <c r="Q89" s="128"/>
      <c r="R89" s="128"/>
      <c r="S89" s="128"/>
      <c r="T89" s="128"/>
      <c r="U89" s="128"/>
      <c r="V89" s="128"/>
      <c r="W89" s="128"/>
      <c r="X89" s="128"/>
      <c r="Y89" s="128"/>
      <c r="Z89" s="99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</row>
    <row r="90" spans="1:36" s="69" customFormat="1" ht="24" customHeight="1">
      <c r="A90" s="74"/>
      <c r="O90" s="128"/>
      <c r="P90" s="99"/>
      <c r="Q90" s="128"/>
      <c r="R90" s="128"/>
      <c r="S90" s="128"/>
      <c r="T90" s="128"/>
      <c r="U90" s="128"/>
      <c r="V90" s="128"/>
      <c r="W90" s="128"/>
      <c r="X90" s="128"/>
      <c r="Y90" s="128"/>
      <c r="Z90" s="99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</row>
    <row r="91" spans="1:36" s="69" customFormat="1" ht="24" customHeight="1">
      <c r="A91" s="74"/>
      <c r="O91" s="128"/>
      <c r="P91" s="99"/>
      <c r="Q91" s="128"/>
      <c r="R91" s="128"/>
      <c r="S91" s="128"/>
      <c r="T91" s="128"/>
      <c r="U91" s="128"/>
      <c r="V91" s="128"/>
      <c r="W91" s="128"/>
      <c r="X91" s="128"/>
      <c r="Y91" s="128"/>
      <c r="Z91" s="99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</row>
    <row r="92" spans="1:36" s="69" customFormat="1" ht="24" customHeight="1">
      <c r="A92" s="74"/>
      <c r="O92" s="128"/>
      <c r="P92" s="99"/>
      <c r="Q92" s="128"/>
      <c r="R92" s="128"/>
      <c r="S92" s="128"/>
      <c r="T92" s="128"/>
      <c r="U92" s="128"/>
      <c r="V92" s="128"/>
      <c r="W92" s="128"/>
      <c r="X92" s="128"/>
      <c r="Y92" s="128"/>
      <c r="Z92" s="99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</row>
    <row r="93" spans="1:36" s="69" customFormat="1" ht="24" customHeight="1">
      <c r="A93" s="74"/>
      <c r="O93" s="128"/>
      <c r="P93" s="99"/>
      <c r="Q93" s="128"/>
      <c r="R93" s="128"/>
      <c r="S93" s="128"/>
      <c r="T93" s="128"/>
      <c r="U93" s="128"/>
      <c r="V93" s="128"/>
      <c r="W93" s="128"/>
      <c r="X93" s="128"/>
      <c r="Y93" s="128"/>
      <c r="Z93" s="99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</row>
    <row r="94" spans="1:36" s="69" customFormat="1" ht="24" customHeight="1">
      <c r="A94" s="74"/>
      <c r="O94" s="128"/>
      <c r="P94" s="99"/>
      <c r="Q94" s="128"/>
      <c r="R94" s="128"/>
      <c r="S94" s="128"/>
      <c r="T94" s="128"/>
      <c r="U94" s="128"/>
      <c r="V94" s="128"/>
      <c r="W94" s="128"/>
      <c r="X94" s="128"/>
      <c r="Y94" s="128"/>
      <c r="Z94" s="99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</row>
    <row r="95" spans="1:36" s="69" customFormat="1" ht="24" customHeight="1">
      <c r="A95" s="74"/>
      <c r="O95" s="128"/>
      <c r="P95" s="99"/>
      <c r="Q95" s="128"/>
      <c r="R95" s="128"/>
      <c r="S95" s="128"/>
      <c r="T95" s="128"/>
      <c r="U95" s="128"/>
      <c r="V95" s="128"/>
      <c r="W95" s="128"/>
      <c r="X95" s="128"/>
      <c r="Y95" s="128"/>
      <c r="Z95" s="99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</row>
    <row r="96" spans="1:36" s="71" customFormat="1" ht="24" customHeight="1">
      <c r="A96" s="75"/>
      <c r="O96" s="129"/>
      <c r="P96" s="100"/>
      <c r="Q96" s="129"/>
      <c r="R96" s="129"/>
      <c r="S96" s="129"/>
      <c r="T96" s="129"/>
      <c r="U96" s="129"/>
      <c r="V96" s="129"/>
      <c r="W96" s="129"/>
      <c r="X96" s="129"/>
      <c r="Y96" s="129"/>
      <c r="Z96" s="100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</row>
    <row r="97" spans="1:36" s="71" customFormat="1" ht="24" customHeight="1">
      <c r="A97" s="75"/>
      <c r="O97" s="129"/>
      <c r="P97" s="100"/>
      <c r="Q97" s="129"/>
      <c r="R97" s="129"/>
      <c r="S97" s="129"/>
      <c r="T97" s="129"/>
      <c r="U97" s="129"/>
      <c r="V97" s="129"/>
      <c r="W97" s="129"/>
      <c r="X97" s="129"/>
      <c r="Y97" s="129"/>
      <c r="Z97" s="100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</row>
    <row r="98" spans="1:36" s="71" customFormat="1" ht="24" customHeight="1">
      <c r="A98" s="75"/>
      <c r="O98" s="129"/>
      <c r="P98" s="100"/>
      <c r="Q98" s="129"/>
      <c r="R98" s="129"/>
      <c r="S98" s="129"/>
      <c r="T98" s="129"/>
      <c r="U98" s="129"/>
      <c r="V98" s="129"/>
      <c r="W98" s="129"/>
      <c r="X98" s="129"/>
      <c r="Y98" s="129"/>
      <c r="Z98" s="100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</row>
    <row r="99" spans="1:36" s="71" customFormat="1" ht="24" customHeight="1">
      <c r="A99" s="75"/>
      <c r="O99" s="129"/>
      <c r="P99" s="100"/>
      <c r="Q99" s="129"/>
      <c r="R99" s="129"/>
      <c r="S99" s="129"/>
      <c r="T99" s="129"/>
      <c r="U99" s="129"/>
      <c r="V99" s="129"/>
      <c r="W99" s="129"/>
      <c r="X99" s="129"/>
      <c r="Y99" s="129"/>
      <c r="Z99" s="100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</row>
    <row r="100" spans="1:36" s="71" customFormat="1" ht="24" customHeight="1">
      <c r="A100" s="75"/>
      <c r="B100" s="76" t="s">
        <v>26</v>
      </c>
      <c r="E100" s="71" t="s">
        <v>633</v>
      </c>
      <c r="H100" s="72" t="s">
        <v>278</v>
      </c>
      <c r="O100" s="129"/>
      <c r="P100" s="100"/>
      <c r="Q100" s="129" t="s">
        <v>621</v>
      </c>
      <c r="R100" s="129"/>
      <c r="S100" s="129"/>
      <c r="T100" s="129"/>
      <c r="U100" s="129"/>
      <c r="V100" s="129"/>
      <c r="W100" s="129"/>
      <c r="X100" s="129"/>
      <c r="Y100" s="129"/>
      <c r="Z100" s="100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</row>
    <row r="101" spans="1:36" s="71" customFormat="1" ht="24" customHeight="1">
      <c r="A101" s="75"/>
      <c r="B101" s="76" t="s">
        <v>27</v>
      </c>
      <c r="E101" s="71" t="s">
        <v>241</v>
      </c>
      <c r="H101" s="72" t="s">
        <v>279</v>
      </c>
      <c r="O101" s="129"/>
      <c r="P101" s="100"/>
      <c r="Q101" s="129" t="s">
        <v>622</v>
      </c>
      <c r="R101" s="129"/>
      <c r="S101" s="129"/>
      <c r="T101" s="129"/>
      <c r="U101" s="129"/>
      <c r="V101" s="129"/>
      <c r="W101" s="129"/>
      <c r="X101" s="129"/>
      <c r="Y101" s="129"/>
      <c r="Z101" s="100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</row>
    <row r="102" spans="1:36" s="71" customFormat="1" ht="24" customHeight="1">
      <c r="A102" s="75"/>
      <c r="B102" s="76" t="s">
        <v>28</v>
      </c>
      <c r="E102" s="71" t="s">
        <v>242</v>
      </c>
      <c r="H102" s="72" t="s">
        <v>280</v>
      </c>
      <c r="O102" s="129"/>
      <c r="P102" s="100"/>
      <c r="Q102" s="129" t="s">
        <v>623</v>
      </c>
      <c r="R102" s="129"/>
      <c r="S102" s="129"/>
      <c r="T102" s="129"/>
      <c r="U102" s="129"/>
      <c r="V102" s="129"/>
      <c r="W102" s="129"/>
      <c r="X102" s="129"/>
      <c r="Y102" s="129"/>
      <c r="Z102" s="100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</row>
    <row r="103" spans="1:36" s="71" customFormat="1" ht="24" customHeight="1">
      <c r="A103" s="75"/>
      <c r="B103" s="76" t="s">
        <v>29</v>
      </c>
      <c r="E103" s="71" t="s">
        <v>243</v>
      </c>
      <c r="H103" s="72" t="s">
        <v>281</v>
      </c>
      <c r="O103" s="129"/>
      <c r="P103" s="100"/>
      <c r="Q103" s="129" t="s">
        <v>624</v>
      </c>
      <c r="R103" s="129"/>
      <c r="S103" s="129"/>
      <c r="T103" s="129"/>
      <c r="U103" s="129"/>
      <c r="V103" s="129"/>
      <c r="W103" s="129"/>
      <c r="X103" s="129"/>
      <c r="Y103" s="129"/>
      <c r="Z103" s="100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</row>
    <row r="104" spans="1:36" s="71" customFormat="1" ht="24" customHeight="1">
      <c r="A104" s="75"/>
      <c r="B104" s="76" t="s">
        <v>30</v>
      </c>
      <c r="E104" s="71" t="s">
        <v>244</v>
      </c>
      <c r="H104" s="72" t="s">
        <v>282</v>
      </c>
      <c r="O104" s="129"/>
      <c r="P104" s="100"/>
      <c r="Q104" s="129" t="s">
        <v>625</v>
      </c>
      <c r="R104" s="129"/>
      <c r="S104" s="129"/>
      <c r="T104" s="129"/>
      <c r="U104" s="129"/>
      <c r="V104" s="129"/>
      <c r="W104" s="129"/>
      <c r="X104" s="129"/>
      <c r="Y104" s="129"/>
      <c r="Z104" s="100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</row>
    <row r="105" spans="1:36" s="71" customFormat="1" ht="24" customHeight="1">
      <c r="A105" s="75"/>
      <c r="B105" s="76" t="s">
        <v>31</v>
      </c>
      <c r="E105" s="71" t="s">
        <v>245</v>
      </c>
      <c r="H105" s="72" t="s">
        <v>283</v>
      </c>
      <c r="O105" s="129"/>
      <c r="P105" s="100"/>
      <c r="Q105" s="129" t="s">
        <v>626</v>
      </c>
      <c r="R105" s="129"/>
      <c r="S105" s="129"/>
      <c r="T105" s="129"/>
      <c r="U105" s="129"/>
      <c r="V105" s="129"/>
      <c r="W105" s="129"/>
      <c r="X105" s="129"/>
      <c r="Y105" s="129"/>
      <c r="Z105" s="100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</row>
    <row r="106" spans="1:36" s="71" customFormat="1" ht="24" customHeight="1">
      <c r="A106" s="75"/>
      <c r="B106" s="76" t="s">
        <v>32</v>
      </c>
      <c r="E106" s="71" t="s">
        <v>246</v>
      </c>
      <c r="H106" s="72" t="s">
        <v>284</v>
      </c>
      <c r="O106" s="129"/>
      <c r="P106" s="100"/>
      <c r="Q106" s="129" t="s">
        <v>627</v>
      </c>
      <c r="R106" s="129"/>
      <c r="S106" s="129"/>
      <c r="T106" s="129"/>
      <c r="U106" s="129"/>
      <c r="V106" s="129"/>
      <c r="W106" s="129"/>
      <c r="X106" s="129"/>
      <c r="Y106" s="129"/>
      <c r="Z106" s="100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</row>
    <row r="107" spans="1:36" s="71" customFormat="1" ht="24" customHeight="1">
      <c r="A107" s="75"/>
      <c r="B107" s="76" t="s">
        <v>33</v>
      </c>
      <c r="E107" s="71" t="s">
        <v>247</v>
      </c>
      <c r="H107" s="72" t="s">
        <v>285</v>
      </c>
      <c r="O107" s="129"/>
      <c r="P107" s="100"/>
      <c r="Q107" s="129" t="s">
        <v>628</v>
      </c>
      <c r="R107" s="129"/>
      <c r="S107" s="129"/>
      <c r="T107" s="129"/>
      <c r="U107" s="129"/>
      <c r="V107" s="129"/>
      <c r="W107" s="129"/>
      <c r="X107" s="129"/>
      <c r="Y107" s="129"/>
      <c r="Z107" s="100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</row>
    <row r="108" spans="1:36" s="71" customFormat="1" ht="24" customHeight="1">
      <c r="A108" s="75"/>
      <c r="B108" s="76" t="s">
        <v>34</v>
      </c>
      <c r="E108" s="71" t="s">
        <v>248</v>
      </c>
      <c r="H108" s="72" t="s">
        <v>286</v>
      </c>
      <c r="O108" s="129"/>
      <c r="P108" s="100"/>
      <c r="Q108" s="129" t="s">
        <v>629</v>
      </c>
      <c r="R108" s="129"/>
      <c r="S108" s="129"/>
      <c r="T108" s="129"/>
      <c r="U108" s="129"/>
      <c r="V108" s="129"/>
      <c r="W108" s="129"/>
      <c r="X108" s="129"/>
      <c r="Y108" s="129"/>
      <c r="Z108" s="100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</row>
    <row r="109" spans="1:36" s="71" customFormat="1" ht="24" customHeight="1">
      <c r="A109" s="75"/>
      <c r="B109" s="76" t="s">
        <v>35</v>
      </c>
      <c r="E109" s="71" t="s">
        <v>249</v>
      </c>
      <c r="H109" s="72" t="s">
        <v>287</v>
      </c>
      <c r="O109" s="129"/>
      <c r="P109" s="100"/>
      <c r="Q109" s="129" t="s">
        <v>619</v>
      </c>
      <c r="R109" s="129"/>
      <c r="S109" s="129"/>
      <c r="T109" s="129"/>
      <c r="U109" s="129"/>
      <c r="V109" s="129"/>
      <c r="W109" s="129"/>
      <c r="X109" s="129"/>
      <c r="Y109" s="129"/>
      <c r="Z109" s="100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</row>
    <row r="110" spans="1:36" s="71" customFormat="1" ht="24" customHeight="1">
      <c r="A110" s="75"/>
      <c r="B110" s="76" t="s">
        <v>36</v>
      </c>
      <c r="E110" s="71" t="s">
        <v>250</v>
      </c>
      <c r="H110" s="72" t="s">
        <v>288</v>
      </c>
      <c r="O110" s="129"/>
      <c r="P110" s="100"/>
      <c r="Q110" s="129" t="s">
        <v>630</v>
      </c>
      <c r="R110" s="129"/>
      <c r="S110" s="129"/>
      <c r="T110" s="129"/>
      <c r="U110" s="129"/>
      <c r="V110" s="129"/>
      <c r="W110" s="129"/>
      <c r="X110" s="129"/>
      <c r="Y110" s="129"/>
      <c r="Z110" s="100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</row>
    <row r="111" spans="1:36" s="71" customFormat="1" ht="24" customHeight="1">
      <c r="A111" s="75"/>
      <c r="B111" s="76" t="s">
        <v>37</v>
      </c>
      <c r="E111" s="71" t="s">
        <v>251</v>
      </c>
      <c r="H111" s="72" t="s">
        <v>289</v>
      </c>
      <c r="O111" s="129"/>
      <c r="P111" s="100"/>
      <c r="Q111" s="129" t="s">
        <v>631</v>
      </c>
      <c r="R111" s="129"/>
      <c r="S111" s="129"/>
      <c r="T111" s="129"/>
      <c r="U111" s="129"/>
      <c r="V111" s="129"/>
      <c r="W111" s="129"/>
      <c r="X111" s="129"/>
      <c r="Y111" s="129"/>
      <c r="Z111" s="100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</row>
    <row r="112" spans="1:36" s="71" customFormat="1" ht="24" customHeight="1">
      <c r="A112" s="75"/>
      <c r="B112" s="76" t="s">
        <v>38</v>
      </c>
      <c r="E112" s="71" t="s">
        <v>252</v>
      </c>
      <c r="H112" s="72" t="s">
        <v>290</v>
      </c>
      <c r="O112" s="129"/>
      <c r="P112" s="100"/>
      <c r="Q112" s="129" t="s">
        <v>632</v>
      </c>
      <c r="R112" s="129"/>
      <c r="S112" s="129"/>
      <c r="T112" s="129"/>
      <c r="U112" s="129"/>
      <c r="V112" s="129"/>
      <c r="W112" s="129"/>
      <c r="X112" s="129"/>
      <c r="Y112" s="129"/>
      <c r="Z112" s="100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</row>
    <row r="113" spans="1:36" s="71" customFormat="1" ht="24" customHeight="1">
      <c r="A113" s="75"/>
      <c r="B113" s="76" t="s">
        <v>39</v>
      </c>
      <c r="E113" s="71" t="s">
        <v>253</v>
      </c>
      <c r="H113" s="72" t="s">
        <v>291</v>
      </c>
      <c r="O113" s="129"/>
      <c r="P113" s="100"/>
      <c r="Q113" s="129"/>
      <c r="R113" s="129"/>
      <c r="S113" s="129"/>
      <c r="T113" s="129"/>
      <c r="U113" s="129"/>
      <c r="V113" s="129"/>
      <c r="W113" s="129"/>
      <c r="X113" s="129"/>
      <c r="Y113" s="129"/>
      <c r="Z113" s="100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</row>
    <row r="114" spans="1:36" s="71" customFormat="1" ht="24" customHeight="1">
      <c r="A114" s="75"/>
      <c r="B114" s="76" t="s">
        <v>40</v>
      </c>
      <c r="E114" s="71" t="s">
        <v>254</v>
      </c>
      <c r="H114" s="72" t="s">
        <v>292</v>
      </c>
      <c r="O114" s="129"/>
      <c r="P114" s="100"/>
      <c r="Q114" s="129"/>
      <c r="R114" s="129"/>
      <c r="S114" s="129"/>
      <c r="T114" s="129"/>
      <c r="U114" s="129"/>
      <c r="V114" s="129"/>
      <c r="W114" s="129"/>
      <c r="X114" s="129"/>
      <c r="Y114" s="129"/>
      <c r="Z114" s="100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</row>
    <row r="115" spans="1:36" s="71" customFormat="1" ht="24" customHeight="1">
      <c r="A115" s="75"/>
      <c r="B115" s="76" t="s">
        <v>41</v>
      </c>
      <c r="E115" s="71" t="s">
        <v>255</v>
      </c>
      <c r="H115" s="72" t="s">
        <v>293</v>
      </c>
      <c r="O115" s="129"/>
      <c r="P115" s="100"/>
      <c r="Q115" s="129"/>
      <c r="R115" s="129"/>
      <c r="S115" s="129"/>
      <c r="T115" s="129"/>
      <c r="U115" s="129"/>
      <c r="V115" s="129"/>
      <c r="W115" s="129"/>
      <c r="X115" s="129"/>
      <c r="Y115" s="129"/>
      <c r="Z115" s="100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</row>
    <row r="116" spans="1:36" s="71" customFormat="1" ht="24" customHeight="1">
      <c r="A116" s="75"/>
      <c r="B116" s="76" t="s">
        <v>42</v>
      </c>
      <c r="E116" s="71" t="s">
        <v>256</v>
      </c>
      <c r="H116" s="72" t="s">
        <v>294</v>
      </c>
      <c r="O116" s="129"/>
      <c r="P116" s="100"/>
      <c r="Q116" s="129"/>
      <c r="R116" s="129"/>
      <c r="S116" s="129"/>
      <c r="T116" s="129"/>
      <c r="U116" s="129"/>
      <c r="V116" s="129"/>
      <c r="W116" s="129"/>
      <c r="X116" s="129"/>
      <c r="Y116" s="129"/>
      <c r="Z116" s="100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</row>
    <row r="117" spans="1:36" s="71" customFormat="1" ht="24" customHeight="1">
      <c r="A117" s="75"/>
      <c r="B117" s="76" t="s">
        <v>43</v>
      </c>
      <c r="E117" s="71" t="s">
        <v>257</v>
      </c>
      <c r="H117" s="72" t="s">
        <v>295</v>
      </c>
      <c r="O117" s="129"/>
      <c r="P117" s="100"/>
      <c r="Q117" s="129"/>
      <c r="R117" s="129"/>
      <c r="S117" s="129"/>
      <c r="T117" s="129"/>
      <c r="U117" s="129"/>
      <c r="V117" s="129"/>
      <c r="W117" s="129"/>
      <c r="X117" s="129"/>
      <c r="Y117" s="129"/>
      <c r="Z117" s="100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</row>
    <row r="118" spans="1:36" s="71" customFormat="1" ht="24" customHeight="1">
      <c r="A118" s="75"/>
      <c r="B118" s="76" t="s">
        <v>44</v>
      </c>
      <c r="E118" s="71" t="s">
        <v>258</v>
      </c>
      <c r="H118" s="72" t="s">
        <v>296</v>
      </c>
      <c r="O118" s="129"/>
      <c r="P118" s="100"/>
      <c r="Q118" s="129"/>
      <c r="R118" s="129"/>
      <c r="S118" s="129"/>
      <c r="T118" s="129"/>
      <c r="U118" s="129"/>
      <c r="V118" s="129"/>
      <c r="W118" s="129"/>
      <c r="X118" s="129"/>
      <c r="Y118" s="129"/>
      <c r="Z118" s="100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</row>
    <row r="119" spans="1:36" s="71" customFormat="1" ht="24" customHeight="1">
      <c r="A119" s="75"/>
      <c r="B119" s="76" t="s">
        <v>45</v>
      </c>
      <c r="E119" s="71" t="s">
        <v>259</v>
      </c>
      <c r="H119" s="72" t="s">
        <v>297</v>
      </c>
      <c r="O119" s="129"/>
      <c r="P119" s="100"/>
      <c r="Q119" s="129"/>
      <c r="R119" s="129"/>
      <c r="S119" s="129"/>
      <c r="T119" s="129"/>
      <c r="U119" s="129"/>
      <c r="V119" s="129"/>
      <c r="W119" s="129"/>
      <c r="X119" s="129"/>
      <c r="Y119" s="129"/>
      <c r="Z119" s="100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</row>
    <row r="120" spans="1:36" s="71" customFormat="1" ht="24" customHeight="1">
      <c r="A120" s="75"/>
      <c r="B120" s="76" t="s">
        <v>46</v>
      </c>
      <c r="E120" s="71" t="s">
        <v>260</v>
      </c>
      <c r="H120" s="72" t="s">
        <v>298</v>
      </c>
      <c r="O120" s="129"/>
      <c r="P120" s="100"/>
      <c r="Q120" s="129"/>
      <c r="R120" s="129"/>
      <c r="S120" s="129"/>
      <c r="T120" s="129"/>
      <c r="U120" s="129"/>
      <c r="V120" s="129"/>
      <c r="W120" s="129"/>
      <c r="X120" s="129"/>
      <c r="Y120" s="129"/>
      <c r="Z120" s="100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</row>
    <row r="121" spans="1:36" s="71" customFormat="1" ht="24" customHeight="1">
      <c r="A121" s="75"/>
      <c r="B121" s="76" t="s">
        <v>47</v>
      </c>
      <c r="E121" s="71" t="s">
        <v>261</v>
      </c>
      <c r="H121" s="72" t="s">
        <v>299</v>
      </c>
      <c r="O121" s="129"/>
      <c r="P121" s="100"/>
      <c r="Q121" s="129"/>
      <c r="R121" s="129"/>
      <c r="S121" s="129"/>
      <c r="T121" s="129"/>
      <c r="U121" s="129"/>
      <c r="V121" s="129"/>
      <c r="W121" s="129"/>
      <c r="X121" s="129"/>
      <c r="Y121" s="129"/>
      <c r="Z121" s="100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</row>
    <row r="122" spans="1:36" s="71" customFormat="1" ht="24" customHeight="1">
      <c r="A122" s="75"/>
      <c r="B122" s="76" t="s">
        <v>48</v>
      </c>
      <c r="E122" s="71" t="s">
        <v>262</v>
      </c>
      <c r="H122" s="72" t="s">
        <v>300</v>
      </c>
      <c r="O122" s="129"/>
      <c r="P122" s="100"/>
      <c r="Q122" s="129"/>
      <c r="R122" s="129"/>
      <c r="S122" s="129"/>
      <c r="T122" s="129"/>
      <c r="U122" s="129"/>
      <c r="V122" s="129"/>
      <c r="W122" s="129"/>
      <c r="X122" s="129"/>
      <c r="Y122" s="129"/>
      <c r="Z122" s="100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</row>
    <row r="123" spans="1:36" s="71" customFormat="1" ht="24" customHeight="1">
      <c r="A123" s="75"/>
      <c r="B123" s="76" t="s">
        <v>49</v>
      </c>
      <c r="E123" s="71" t="s">
        <v>263</v>
      </c>
      <c r="H123" s="72" t="s">
        <v>301</v>
      </c>
      <c r="O123" s="129"/>
      <c r="P123" s="100"/>
      <c r="Q123" s="129"/>
      <c r="R123" s="129"/>
      <c r="S123" s="129"/>
      <c r="T123" s="129"/>
      <c r="U123" s="129"/>
      <c r="V123" s="129"/>
      <c r="W123" s="129"/>
      <c r="X123" s="129"/>
      <c r="Y123" s="129"/>
      <c r="Z123" s="100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</row>
    <row r="124" spans="1:36" s="71" customFormat="1" ht="24" customHeight="1">
      <c r="A124" s="75"/>
      <c r="B124" s="76" t="s">
        <v>50</v>
      </c>
      <c r="E124" s="71" t="s">
        <v>264</v>
      </c>
      <c r="H124" s="72" t="s">
        <v>302</v>
      </c>
      <c r="O124" s="129"/>
      <c r="P124" s="100"/>
      <c r="Q124" s="129"/>
      <c r="R124" s="129"/>
      <c r="S124" s="129"/>
      <c r="T124" s="129"/>
      <c r="U124" s="129"/>
      <c r="V124" s="129"/>
      <c r="W124" s="129"/>
      <c r="X124" s="129"/>
      <c r="Y124" s="129"/>
      <c r="Z124" s="100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</row>
    <row r="125" spans="1:36" s="71" customFormat="1" ht="24" customHeight="1">
      <c r="A125" s="75"/>
      <c r="B125" s="76" t="s">
        <v>51</v>
      </c>
      <c r="E125" s="71" t="s">
        <v>265</v>
      </c>
      <c r="H125" s="72" t="s">
        <v>303</v>
      </c>
      <c r="O125" s="129"/>
      <c r="P125" s="100"/>
      <c r="Q125" s="129"/>
      <c r="R125" s="129"/>
      <c r="S125" s="129"/>
      <c r="T125" s="129"/>
      <c r="U125" s="129"/>
      <c r="V125" s="129"/>
      <c r="W125" s="129"/>
      <c r="X125" s="129"/>
      <c r="Y125" s="129"/>
      <c r="Z125" s="100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pans="1:36" s="71" customFormat="1" ht="24" customHeight="1">
      <c r="A126" s="75"/>
      <c r="B126" s="76" t="s">
        <v>52</v>
      </c>
      <c r="E126" s="71" t="s">
        <v>266</v>
      </c>
      <c r="H126" s="72" t="s">
        <v>304</v>
      </c>
      <c r="O126" s="129"/>
      <c r="P126" s="100"/>
      <c r="Q126" s="129"/>
      <c r="R126" s="129"/>
      <c r="S126" s="129"/>
      <c r="T126" s="129"/>
      <c r="U126" s="129"/>
      <c r="V126" s="129"/>
      <c r="W126" s="129"/>
      <c r="X126" s="129"/>
      <c r="Y126" s="129"/>
      <c r="Z126" s="100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</row>
    <row r="127" spans="1:36" s="71" customFormat="1" ht="24" customHeight="1">
      <c r="A127" s="75"/>
      <c r="B127" s="76" t="s">
        <v>53</v>
      </c>
      <c r="E127" s="71" t="s">
        <v>267</v>
      </c>
      <c r="H127" s="72" t="s">
        <v>305</v>
      </c>
      <c r="O127" s="129"/>
      <c r="P127" s="100"/>
      <c r="Q127" s="129"/>
      <c r="R127" s="129"/>
      <c r="S127" s="129"/>
      <c r="T127" s="129"/>
      <c r="U127" s="129"/>
      <c r="V127" s="129"/>
      <c r="W127" s="129"/>
      <c r="X127" s="129"/>
      <c r="Y127" s="129"/>
      <c r="Z127" s="100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</row>
    <row r="128" spans="1:36" s="71" customFormat="1" ht="24" customHeight="1">
      <c r="A128" s="75"/>
      <c r="B128" s="76" t="s">
        <v>54</v>
      </c>
      <c r="E128" s="71" t="s">
        <v>276</v>
      </c>
      <c r="H128" s="72" t="s">
        <v>306</v>
      </c>
      <c r="O128" s="129"/>
      <c r="P128" s="100"/>
      <c r="Q128" s="129"/>
      <c r="R128" s="129"/>
      <c r="S128" s="129"/>
      <c r="T128" s="129"/>
      <c r="U128" s="129"/>
      <c r="V128" s="129"/>
      <c r="W128" s="129"/>
      <c r="X128" s="129"/>
      <c r="Y128" s="129"/>
      <c r="Z128" s="100"/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</row>
    <row r="129" spans="1:36" s="71" customFormat="1" ht="24" customHeight="1">
      <c r="A129" s="75"/>
      <c r="B129" s="76" t="s">
        <v>55</v>
      </c>
      <c r="E129" s="71" t="s">
        <v>268</v>
      </c>
      <c r="H129" s="72" t="s">
        <v>307</v>
      </c>
      <c r="O129" s="129"/>
      <c r="P129" s="100"/>
      <c r="Q129" s="129"/>
      <c r="R129" s="129"/>
      <c r="S129" s="129"/>
      <c r="T129" s="129"/>
      <c r="U129" s="129"/>
      <c r="V129" s="129"/>
      <c r="W129" s="129"/>
      <c r="X129" s="129"/>
      <c r="Y129" s="129"/>
      <c r="Z129" s="100"/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</row>
    <row r="130" spans="1:36" s="71" customFormat="1" ht="24" customHeight="1">
      <c r="A130" s="75"/>
      <c r="B130" s="76" t="s">
        <v>56</v>
      </c>
      <c r="E130" s="71" t="s">
        <v>269</v>
      </c>
      <c r="H130" s="72" t="s">
        <v>307</v>
      </c>
      <c r="O130" s="129"/>
      <c r="P130" s="100"/>
      <c r="Q130" s="129"/>
      <c r="R130" s="129"/>
      <c r="S130" s="129"/>
      <c r="T130" s="129"/>
      <c r="U130" s="129"/>
      <c r="V130" s="129"/>
      <c r="W130" s="129"/>
      <c r="X130" s="129"/>
      <c r="Y130" s="129"/>
      <c r="Z130" s="100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</row>
    <row r="131" spans="1:36" s="71" customFormat="1" ht="24" customHeight="1">
      <c r="A131" s="75"/>
      <c r="B131" s="76" t="s">
        <v>57</v>
      </c>
      <c r="E131" s="71" t="s">
        <v>270</v>
      </c>
      <c r="H131" s="72" t="s">
        <v>308</v>
      </c>
      <c r="O131" s="129"/>
      <c r="P131" s="100"/>
      <c r="Q131" s="129"/>
      <c r="R131" s="129"/>
      <c r="S131" s="129"/>
      <c r="T131" s="129"/>
      <c r="U131" s="129"/>
      <c r="V131" s="129"/>
      <c r="W131" s="129"/>
      <c r="X131" s="129"/>
      <c r="Y131" s="129"/>
      <c r="Z131" s="100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</row>
    <row r="132" spans="1:36" s="71" customFormat="1" ht="24" customHeight="1">
      <c r="A132" s="75"/>
      <c r="B132" s="76" t="s">
        <v>58</v>
      </c>
      <c r="E132" s="71" t="s">
        <v>271</v>
      </c>
      <c r="H132" s="72" t="s">
        <v>309</v>
      </c>
      <c r="O132" s="129"/>
      <c r="P132" s="100"/>
      <c r="Q132" s="129"/>
      <c r="R132" s="129"/>
      <c r="S132" s="129"/>
      <c r="T132" s="129"/>
      <c r="U132" s="129"/>
      <c r="V132" s="129"/>
      <c r="W132" s="129"/>
      <c r="X132" s="129"/>
      <c r="Y132" s="129"/>
      <c r="Z132" s="100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</row>
    <row r="133" spans="1:36" s="71" customFormat="1" ht="24" customHeight="1">
      <c r="A133" s="75"/>
      <c r="B133" s="76" t="s">
        <v>59</v>
      </c>
      <c r="E133" s="71" t="s">
        <v>272</v>
      </c>
      <c r="H133" s="72" t="s">
        <v>310</v>
      </c>
      <c r="O133" s="129"/>
      <c r="P133" s="100"/>
      <c r="Q133" s="129"/>
      <c r="R133" s="129"/>
      <c r="S133" s="129"/>
      <c r="T133" s="129"/>
      <c r="U133" s="129"/>
      <c r="V133" s="129"/>
      <c r="W133" s="129"/>
      <c r="X133" s="129"/>
      <c r="Y133" s="129"/>
      <c r="Z133" s="100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</row>
    <row r="134" spans="1:36" s="71" customFormat="1" ht="24" customHeight="1">
      <c r="A134" s="75"/>
      <c r="B134" s="76" t="s">
        <v>60</v>
      </c>
      <c r="E134" s="71" t="s">
        <v>273</v>
      </c>
      <c r="H134" s="72" t="s">
        <v>311</v>
      </c>
      <c r="O134" s="129"/>
      <c r="P134" s="100"/>
      <c r="Q134" s="129"/>
      <c r="R134" s="129"/>
      <c r="S134" s="129"/>
      <c r="T134" s="129"/>
      <c r="U134" s="129"/>
      <c r="V134" s="129"/>
      <c r="W134" s="129"/>
      <c r="X134" s="129"/>
      <c r="Y134" s="129"/>
      <c r="Z134" s="100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</row>
    <row r="135" spans="1:36" s="71" customFormat="1" ht="24" customHeight="1">
      <c r="A135" s="75"/>
      <c r="B135" s="76" t="s">
        <v>61</v>
      </c>
      <c r="E135" s="71" t="s">
        <v>274</v>
      </c>
      <c r="H135" s="72" t="s">
        <v>312</v>
      </c>
      <c r="O135" s="129"/>
      <c r="P135" s="100"/>
      <c r="Q135" s="129"/>
      <c r="R135" s="129"/>
      <c r="S135" s="129"/>
      <c r="T135" s="129"/>
      <c r="U135" s="129"/>
      <c r="V135" s="129"/>
      <c r="W135" s="129"/>
      <c r="X135" s="129"/>
      <c r="Y135" s="129"/>
      <c r="Z135" s="100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</row>
    <row r="136" spans="1:36" s="71" customFormat="1" ht="24" customHeight="1">
      <c r="A136" s="75"/>
      <c r="B136" s="76" t="s">
        <v>62</v>
      </c>
      <c r="E136" s="71" t="s">
        <v>275</v>
      </c>
      <c r="H136" s="72" t="s">
        <v>313</v>
      </c>
      <c r="O136" s="129"/>
      <c r="P136" s="100"/>
      <c r="Q136" s="129"/>
      <c r="R136" s="129"/>
      <c r="S136" s="129"/>
      <c r="T136" s="129"/>
      <c r="U136" s="129"/>
      <c r="V136" s="129"/>
      <c r="W136" s="129"/>
      <c r="X136" s="129"/>
      <c r="Y136" s="129"/>
      <c r="Z136" s="100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</row>
    <row r="137" spans="1:36" s="71" customFormat="1" ht="24" customHeight="1">
      <c r="A137" s="75"/>
      <c r="B137" s="76" t="s">
        <v>63</v>
      </c>
      <c r="H137" s="72" t="s">
        <v>314</v>
      </c>
      <c r="O137" s="129"/>
      <c r="P137" s="100"/>
      <c r="Q137" s="129"/>
      <c r="R137" s="129"/>
      <c r="S137" s="129"/>
      <c r="T137" s="129"/>
      <c r="U137" s="129"/>
      <c r="V137" s="129"/>
      <c r="W137" s="129"/>
      <c r="X137" s="129"/>
      <c r="Y137" s="129"/>
      <c r="Z137" s="100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</row>
    <row r="138" spans="1:36" s="71" customFormat="1" ht="24" customHeight="1">
      <c r="A138" s="75"/>
      <c r="B138" s="76" t="s">
        <v>64</v>
      </c>
      <c r="H138" s="72" t="s">
        <v>315</v>
      </c>
      <c r="O138" s="129"/>
      <c r="P138" s="100"/>
      <c r="Q138" s="129"/>
      <c r="R138" s="129"/>
      <c r="S138" s="129"/>
      <c r="T138" s="129"/>
      <c r="U138" s="129"/>
      <c r="V138" s="129"/>
      <c r="W138" s="129"/>
      <c r="X138" s="129"/>
      <c r="Y138" s="129"/>
      <c r="Z138" s="100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</row>
    <row r="139" spans="1:36" s="71" customFormat="1" ht="24" customHeight="1">
      <c r="A139" s="75"/>
      <c r="B139" s="76" t="s">
        <v>65</v>
      </c>
      <c r="H139" s="72" t="s">
        <v>316</v>
      </c>
      <c r="O139" s="129"/>
      <c r="P139" s="100"/>
      <c r="Q139" s="129"/>
      <c r="R139" s="129"/>
      <c r="S139" s="129"/>
      <c r="T139" s="129"/>
      <c r="U139" s="129"/>
      <c r="V139" s="129"/>
      <c r="W139" s="129"/>
      <c r="X139" s="129"/>
      <c r="Y139" s="129"/>
      <c r="Z139" s="100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</row>
    <row r="140" spans="1:36" s="71" customFormat="1" ht="24" customHeight="1">
      <c r="A140" s="75"/>
      <c r="B140" s="76" t="s">
        <v>65</v>
      </c>
      <c r="H140" s="72" t="s">
        <v>317</v>
      </c>
      <c r="O140" s="129"/>
      <c r="P140" s="100"/>
      <c r="Q140" s="129"/>
      <c r="R140" s="129"/>
      <c r="S140" s="129"/>
      <c r="T140" s="129"/>
      <c r="U140" s="129"/>
      <c r="V140" s="129"/>
      <c r="W140" s="129"/>
      <c r="X140" s="129"/>
      <c r="Y140" s="129"/>
      <c r="Z140" s="100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</row>
    <row r="141" spans="1:36" s="71" customFormat="1" ht="24" customHeight="1">
      <c r="A141" s="75"/>
      <c r="B141" s="76" t="s">
        <v>66</v>
      </c>
      <c r="H141" s="72" t="s">
        <v>318</v>
      </c>
      <c r="O141" s="129"/>
      <c r="P141" s="100"/>
      <c r="Q141" s="129"/>
      <c r="R141" s="129"/>
      <c r="S141" s="129"/>
      <c r="T141" s="129"/>
      <c r="U141" s="129"/>
      <c r="V141" s="129"/>
      <c r="W141" s="129"/>
      <c r="X141" s="129"/>
      <c r="Y141" s="129"/>
      <c r="Z141" s="100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</row>
    <row r="142" spans="1:36" s="71" customFormat="1" ht="24" customHeight="1">
      <c r="A142" s="75"/>
      <c r="B142" s="76" t="s">
        <v>67</v>
      </c>
      <c r="H142" s="72" t="s">
        <v>319</v>
      </c>
      <c r="O142" s="129"/>
      <c r="P142" s="100"/>
      <c r="Q142" s="129"/>
      <c r="R142" s="129"/>
      <c r="S142" s="129"/>
      <c r="T142" s="129"/>
      <c r="U142" s="129"/>
      <c r="V142" s="129"/>
      <c r="W142" s="129"/>
      <c r="X142" s="129"/>
      <c r="Y142" s="129"/>
      <c r="Z142" s="100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</row>
    <row r="143" spans="1:36" s="71" customFormat="1" ht="24" customHeight="1">
      <c r="A143" s="75"/>
      <c r="B143" s="76" t="s">
        <v>68</v>
      </c>
      <c r="H143" s="72" t="s">
        <v>320</v>
      </c>
      <c r="O143" s="129"/>
      <c r="P143" s="100"/>
      <c r="Q143" s="129"/>
      <c r="R143" s="129"/>
      <c r="S143" s="129"/>
      <c r="T143" s="129"/>
      <c r="U143" s="129"/>
      <c r="V143" s="129"/>
      <c r="W143" s="129"/>
      <c r="X143" s="129"/>
      <c r="Y143" s="129"/>
      <c r="Z143" s="100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</row>
    <row r="144" spans="1:36" s="71" customFormat="1" ht="24" customHeight="1">
      <c r="A144" s="75"/>
      <c r="B144" s="76" t="s">
        <v>69</v>
      </c>
      <c r="H144" s="72" t="s">
        <v>321</v>
      </c>
      <c r="O144" s="129"/>
      <c r="P144" s="100"/>
      <c r="Q144" s="129"/>
      <c r="R144" s="129"/>
      <c r="S144" s="129"/>
      <c r="T144" s="129"/>
      <c r="U144" s="129"/>
      <c r="V144" s="129"/>
      <c r="W144" s="129"/>
      <c r="X144" s="129"/>
      <c r="Y144" s="129"/>
      <c r="Z144" s="100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</row>
    <row r="145" spans="1:36" s="71" customFormat="1" ht="24" customHeight="1">
      <c r="A145" s="75"/>
      <c r="B145" s="76" t="s">
        <v>70</v>
      </c>
      <c r="H145" s="72" t="s">
        <v>321</v>
      </c>
      <c r="O145" s="129"/>
      <c r="P145" s="100"/>
      <c r="Q145" s="129"/>
      <c r="R145" s="129"/>
      <c r="S145" s="129"/>
      <c r="T145" s="129"/>
      <c r="U145" s="129"/>
      <c r="V145" s="129"/>
      <c r="W145" s="129"/>
      <c r="X145" s="129"/>
      <c r="Y145" s="129"/>
      <c r="Z145" s="100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</row>
    <row r="146" spans="1:36" s="71" customFormat="1" ht="24" customHeight="1">
      <c r="A146" s="75"/>
      <c r="B146" s="76" t="s">
        <v>71</v>
      </c>
      <c r="H146" s="72" t="s">
        <v>322</v>
      </c>
      <c r="O146" s="129"/>
      <c r="P146" s="100"/>
      <c r="Q146" s="129"/>
      <c r="R146" s="129"/>
      <c r="S146" s="129"/>
      <c r="T146" s="129"/>
      <c r="U146" s="129"/>
      <c r="V146" s="129"/>
      <c r="W146" s="129"/>
      <c r="X146" s="129"/>
      <c r="Y146" s="129"/>
      <c r="Z146" s="100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</row>
    <row r="147" spans="1:36" s="71" customFormat="1" ht="24" customHeight="1">
      <c r="A147" s="75"/>
      <c r="B147" s="76" t="s">
        <v>72</v>
      </c>
      <c r="H147" s="72" t="s">
        <v>323</v>
      </c>
      <c r="O147" s="129"/>
      <c r="P147" s="100"/>
      <c r="Q147" s="129"/>
      <c r="R147" s="129"/>
      <c r="S147" s="129"/>
      <c r="T147" s="129"/>
      <c r="U147" s="129"/>
      <c r="V147" s="129"/>
      <c r="W147" s="129"/>
      <c r="X147" s="129"/>
      <c r="Y147" s="129"/>
      <c r="Z147" s="100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</row>
    <row r="148" spans="1:36" s="71" customFormat="1" ht="24" customHeight="1">
      <c r="A148" s="75"/>
      <c r="B148" s="76" t="s">
        <v>73</v>
      </c>
      <c r="H148" s="72" t="s">
        <v>324</v>
      </c>
      <c r="O148" s="129"/>
      <c r="P148" s="100"/>
      <c r="Q148" s="129"/>
      <c r="R148" s="129"/>
      <c r="S148" s="129"/>
      <c r="T148" s="129"/>
      <c r="U148" s="129"/>
      <c r="V148" s="129"/>
      <c r="W148" s="129"/>
      <c r="X148" s="129"/>
      <c r="Y148" s="129"/>
      <c r="Z148" s="100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</row>
    <row r="149" spans="1:36" s="71" customFormat="1" ht="24" customHeight="1">
      <c r="A149" s="75"/>
      <c r="B149" s="76" t="s">
        <v>74</v>
      </c>
      <c r="H149" s="72" t="s">
        <v>325</v>
      </c>
      <c r="O149" s="129"/>
      <c r="P149" s="100"/>
      <c r="Q149" s="129"/>
      <c r="R149" s="129"/>
      <c r="S149" s="129"/>
      <c r="T149" s="129"/>
      <c r="U149" s="129"/>
      <c r="V149" s="129"/>
      <c r="W149" s="129"/>
      <c r="X149" s="129"/>
      <c r="Y149" s="129"/>
      <c r="Z149" s="100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</row>
    <row r="150" spans="1:36" s="71" customFormat="1" ht="24" customHeight="1">
      <c r="A150" s="75"/>
      <c r="B150" s="76" t="s">
        <v>75</v>
      </c>
      <c r="H150" s="72" t="s">
        <v>325</v>
      </c>
      <c r="O150" s="129"/>
      <c r="P150" s="100"/>
      <c r="Q150" s="129"/>
      <c r="R150" s="129"/>
      <c r="S150" s="129"/>
      <c r="T150" s="129"/>
      <c r="U150" s="129"/>
      <c r="V150" s="129"/>
      <c r="W150" s="129"/>
      <c r="X150" s="129"/>
      <c r="Y150" s="129"/>
      <c r="Z150" s="100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</row>
    <row r="151" spans="1:36" s="71" customFormat="1" ht="24" customHeight="1">
      <c r="A151" s="75"/>
      <c r="B151" s="76" t="s">
        <v>76</v>
      </c>
      <c r="H151" s="72" t="s">
        <v>326</v>
      </c>
      <c r="O151" s="129"/>
      <c r="P151" s="100"/>
      <c r="Q151" s="129"/>
      <c r="R151" s="129"/>
      <c r="S151" s="129"/>
      <c r="T151" s="129"/>
      <c r="U151" s="129"/>
      <c r="V151" s="129"/>
      <c r="W151" s="129"/>
      <c r="X151" s="129"/>
      <c r="Y151" s="129"/>
      <c r="Z151" s="100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</row>
    <row r="152" spans="1:36" s="71" customFormat="1" ht="24" customHeight="1">
      <c r="A152" s="75"/>
      <c r="B152" s="76" t="s">
        <v>77</v>
      </c>
      <c r="H152" s="72" t="s">
        <v>327</v>
      </c>
      <c r="O152" s="129"/>
      <c r="P152" s="100"/>
      <c r="Q152" s="129"/>
      <c r="R152" s="129"/>
      <c r="S152" s="129"/>
      <c r="T152" s="129"/>
      <c r="U152" s="129"/>
      <c r="V152" s="129"/>
      <c r="W152" s="129"/>
      <c r="X152" s="129"/>
      <c r="Y152" s="129"/>
      <c r="Z152" s="100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</row>
    <row r="153" spans="1:36" s="71" customFormat="1" ht="24" customHeight="1">
      <c r="A153" s="75"/>
      <c r="B153" s="76" t="s">
        <v>78</v>
      </c>
      <c r="H153" s="72" t="s">
        <v>328</v>
      </c>
      <c r="O153" s="129"/>
      <c r="P153" s="100"/>
      <c r="Q153" s="129"/>
      <c r="R153" s="129"/>
      <c r="S153" s="129"/>
      <c r="T153" s="129"/>
      <c r="U153" s="129"/>
      <c r="V153" s="129"/>
      <c r="W153" s="129"/>
      <c r="X153" s="129"/>
      <c r="Y153" s="129"/>
      <c r="Z153" s="100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</row>
    <row r="154" spans="1:36" s="71" customFormat="1" ht="24" customHeight="1">
      <c r="A154" s="75"/>
      <c r="B154" s="76" t="s">
        <v>79</v>
      </c>
      <c r="H154" s="72" t="s">
        <v>329</v>
      </c>
      <c r="O154" s="129"/>
      <c r="P154" s="100"/>
      <c r="Q154" s="129"/>
      <c r="R154" s="129"/>
      <c r="S154" s="129"/>
      <c r="T154" s="129"/>
      <c r="U154" s="129"/>
      <c r="V154" s="129"/>
      <c r="W154" s="129"/>
      <c r="X154" s="129"/>
      <c r="Y154" s="129"/>
      <c r="Z154" s="100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</row>
    <row r="155" spans="1:36" s="71" customFormat="1" ht="24" customHeight="1">
      <c r="A155" s="75"/>
      <c r="B155" s="76" t="s">
        <v>80</v>
      </c>
      <c r="H155" s="72" t="s">
        <v>330</v>
      </c>
      <c r="O155" s="129"/>
      <c r="P155" s="100"/>
      <c r="Q155" s="129"/>
      <c r="R155" s="129"/>
      <c r="S155" s="129"/>
      <c r="T155" s="129"/>
      <c r="U155" s="129"/>
      <c r="V155" s="129"/>
      <c r="W155" s="129"/>
      <c r="X155" s="129"/>
      <c r="Y155" s="129"/>
      <c r="Z155" s="100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</row>
    <row r="156" spans="1:36" s="71" customFormat="1" ht="24" customHeight="1">
      <c r="A156" s="75"/>
      <c r="B156" s="76" t="s">
        <v>81</v>
      </c>
      <c r="H156" s="72" t="s">
        <v>331</v>
      </c>
      <c r="O156" s="129"/>
      <c r="P156" s="100"/>
      <c r="Q156" s="129"/>
      <c r="R156" s="129"/>
      <c r="S156" s="129"/>
      <c r="T156" s="129"/>
      <c r="U156" s="129"/>
      <c r="V156" s="129"/>
      <c r="W156" s="129"/>
      <c r="X156" s="129"/>
      <c r="Y156" s="129"/>
      <c r="Z156" s="100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</row>
    <row r="157" spans="1:36" s="71" customFormat="1" ht="24" customHeight="1">
      <c r="A157" s="75"/>
      <c r="B157" s="76" t="s">
        <v>82</v>
      </c>
      <c r="H157" s="72" t="s">
        <v>332</v>
      </c>
      <c r="O157" s="129"/>
      <c r="P157" s="100"/>
      <c r="Q157" s="129"/>
      <c r="R157" s="129"/>
      <c r="S157" s="129"/>
      <c r="T157" s="129"/>
      <c r="U157" s="129"/>
      <c r="V157" s="129"/>
      <c r="W157" s="129"/>
      <c r="X157" s="129"/>
      <c r="Y157" s="129"/>
      <c r="Z157" s="100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</row>
    <row r="158" spans="1:36" s="71" customFormat="1" ht="24" customHeight="1">
      <c r="A158" s="75"/>
      <c r="B158" s="76" t="s">
        <v>83</v>
      </c>
      <c r="H158" s="72" t="s">
        <v>333</v>
      </c>
      <c r="O158" s="129"/>
      <c r="P158" s="100"/>
      <c r="Q158" s="129"/>
      <c r="R158" s="129"/>
      <c r="S158" s="129"/>
      <c r="T158" s="129"/>
      <c r="U158" s="129"/>
      <c r="V158" s="129"/>
      <c r="W158" s="129"/>
      <c r="X158" s="129"/>
      <c r="Y158" s="129"/>
      <c r="Z158" s="100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</row>
    <row r="159" spans="1:36" s="71" customFormat="1" ht="24" customHeight="1">
      <c r="A159" s="75"/>
      <c r="B159" s="76" t="s">
        <v>84</v>
      </c>
      <c r="H159" s="72" t="s">
        <v>334</v>
      </c>
      <c r="O159" s="129"/>
      <c r="P159" s="100"/>
      <c r="Q159" s="129"/>
      <c r="R159" s="129"/>
      <c r="S159" s="129"/>
      <c r="T159" s="129"/>
      <c r="U159" s="129"/>
      <c r="V159" s="129"/>
      <c r="W159" s="129"/>
      <c r="X159" s="129"/>
      <c r="Y159" s="129"/>
      <c r="Z159" s="100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</row>
    <row r="160" spans="1:36" s="71" customFormat="1" ht="24" customHeight="1">
      <c r="A160" s="75"/>
      <c r="B160" s="76" t="s">
        <v>85</v>
      </c>
      <c r="H160" s="72" t="s">
        <v>335</v>
      </c>
      <c r="O160" s="129"/>
      <c r="P160" s="100"/>
      <c r="Q160" s="129"/>
      <c r="R160" s="129"/>
      <c r="S160" s="129"/>
      <c r="T160" s="129"/>
      <c r="U160" s="129"/>
      <c r="V160" s="129"/>
      <c r="W160" s="129"/>
      <c r="X160" s="129"/>
      <c r="Y160" s="129"/>
      <c r="Z160" s="100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</row>
    <row r="161" spans="1:36" s="71" customFormat="1" ht="24" customHeight="1">
      <c r="A161" s="75"/>
      <c r="B161" s="76" t="s">
        <v>86</v>
      </c>
      <c r="H161" s="72" t="s">
        <v>336</v>
      </c>
      <c r="O161" s="129"/>
      <c r="P161" s="100"/>
      <c r="Q161" s="129"/>
      <c r="R161" s="129"/>
      <c r="S161" s="129"/>
      <c r="T161" s="129"/>
      <c r="U161" s="129"/>
      <c r="V161" s="129"/>
      <c r="W161" s="129"/>
      <c r="X161" s="129"/>
      <c r="Y161" s="129"/>
      <c r="Z161" s="100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</row>
    <row r="162" spans="1:36" s="71" customFormat="1" ht="24" customHeight="1">
      <c r="A162" s="75"/>
      <c r="B162" s="76" t="s">
        <v>87</v>
      </c>
      <c r="H162" s="72" t="s">
        <v>337</v>
      </c>
      <c r="O162" s="129"/>
      <c r="P162" s="100"/>
      <c r="Q162" s="129"/>
      <c r="R162" s="129"/>
      <c r="S162" s="129"/>
      <c r="T162" s="129"/>
      <c r="U162" s="129"/>
      <c r="V162" s="129"/>
      <c r="W162" s="129"/>
      <c r="X162" s="129"/>
      <c r="Y162" s="129"/>
      <c r="Z162" s="100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</row>
    <row r="163" spans="1:36" s="71" customFormat="1" ht="24" customHeight="1">
      <c r="A163" s="75"/>
      <c r="B163" s="76" t="s">
        <v>88</v>
      </c>
      <c r="H163" s="72" t="s">
        <v>338</v>
      </c>
      <c r="O163" s="129"/>
      <c r="P163" s="100"/>
      <c r="Q163" s="129"/>
      <c r="R163" s="129"/>
      <c r="S163" s="129"/>
      <c r="T163" s="129"/>
      <c r="U163" s="129"/>
      <c r="V163" s="129"/>
      <c r="W163" s="129"/>
      <c r="X163" s="129"/>
      <c r="Y163" s="129"/>
      <c r="Z163" s="100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</row>
    <row r="164" spans="1:36" s="71" customFormat="1" ht="24" customHeight="1">
      <c r="A164" s="75"/>
      <c r="B164" s="76" t="s">
        <v>89</v>
      </c>
      <c r="H164" s="72" t="s">
        <v>339</v>
      </c>
      <c r="O164" s="129"/>
      <c r="P164" s="100"/>
      <c r="Q164" s="129"/>
      <c r="R164" s="129"/>
      <c r="S164" s="129"/>
      <c r="T164" s="129"/>
      <c r="U164" s="129"/>
      <c r="V164" s="129"/>
      <c r="W164" s="129"/>
      <c r="X164" s="129"/>
      <c r="Y164" s="129"/>
      <c r="Z164" s="100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</row>
    <row r="165" spans="1:36" s="71" customFormat="1" ht="24" customHeight="1">
      <c r="A165" s="75"/>
      <c r="B165" s="76" t="s">
        <v>90</v>
      </c>
      <c r="H165" s="72" t="s">
        <v>340</v>
      </c>
      <c r="O165" s="129"/>
      <c r="P165" s="100"/>
      <c r="Q165" s="129"/>
      <c r="R165" s="129"/>
      <c r="S165" s="129"/>
      <c r="T165" s="129"/>
      <c r="U165" s="129"/>
      <c r="V165" s="129"/>
      <c r="W165" s="129"/>
      <c r="X165" s="129"/>
      <c r="Y165" s="129"/>
      <c r="Z165" s="100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</row>
    <row r="166" spans="1:36" s="71" customFormat="1" ht="24" customHeight="1">
      <c r="A166" s="75"/>
      <c r="B166" s="76" t="s">
        <v>91</v>
      </c>
      <c r="H166" s="72" t="s">
        <v>340</v>
      </c>
      <c r="O166" s="129"/>
      <c r="P166" s="100"/>
      <c r="Q166" s="129"/>
      <c r="R166" s="129"/>
      <c r="S166" s="129"/>
      <c r="T166" s="129"/>
      <c r="U166" s="129"/>
      <c r="V166" s="129"/>
      <c r="W166" s="129"/>
      <c r="X166" s="129"/>
      <c r="Y166" s="129"/>
      <c r="Z166" s="100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</row>
    <row r="167" spans="1:36" s="71" customFormat="1" ht="24" customHeight="1">
      <c r="A167" s="75"/>
      <c r="B167" s="76" t="s">
        <v>92</v>
      </c>
      <c r="H167" s="72" t="s">
        <v>340</v>
      </c>
      <c r="O167" s="129"/>
      <c r="P167" s="100"/>
      <c r="Q167" s="129"/>
      <c r="R167" s="129"/>
      <c r="S167" s="129"/>
      <c r="T167" s="129"/>
      <c r="U167" s="129"/>
      <c r="V167" s="129"/>
      <c r="W167" s="129"/>
      <c r="X167" s="129"/>
      <c r="Y167" s="129"/>
      <c r="Z167" s="100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</row>
    <row r="168" spans="1:36" s="71" customFormat="1" ht="24" customHeight="1">
      <c r="A168" s="75"/>
      <c r="B168" s="76" t="s">
        <v>93</v>
      </c>
      <c r="H168" s="72" t="s">
        <v>341</v>
      </c>
      <c r="O168" s="129"/>
      <c r="P168" s="100"/>
      <c r="Q168" s="129"/>
      <c r="R168" s="129"/>
      <c r="S168" s="129"/>
      <c r="T168" s="129"/>
      <c r="U168" s="129"/>
      <c r="V168" s="129"/>
      <c r="W168" s="129"/>
      <c r="X168" s="129"/>
      <c r="Y168" s="129"/>
      <c r="Z168" s="100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</row>
    <row r="169" spans="1:36" s="71" customFormat="1" ht="24" customHeight="1">
      <c r="A169" s="75"/>
      <c r="B169" s="76" t="s">
        <v>94</v>
      </c>
      <c r="H169" s="72" t="s">
        <v>342</v>
      </c>
      <c r="O169" s="129"/>
      <c r="P169" s="100"/>
      <c r="Q169" s="129"/>
      <c r="R169" s="129"/>
      <c r="S169" s="129"/>
      <c r="T169" s="129"/>
      <c r="U169" s="129"/>
      <c r="V169" s="129"/>
      <c r="W169" s="129"/>
      <c r="X169" s="129"/>
      <c r="Y169" s="129"/>
      <c r="Z169" s="100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</row>
    <row r="170" spans="1:36" s="71" customFormat="1" ht="24" customHeight="1">
      <c r="A170" s="75"/>
      <c r="B170" s="76" t="s">
        <v>95</v>
      </c>
      <c r="H170" s="72" t="s">
        <v>343</v>
      </c>
      <c r="O170" s="129"/>
      <c r="P170" s="100"/>
      <c r="Q170" s="129"/>
      <c r="R170" s="129"/>
      <c r="S170" s="129"/>
      <c r="T170" s="129"/>
      <c r="U170" s="129"/>
      <c r="V170" s="129"/>
      <c r="W170" s="129"/>
      <c r="X170" s="129"/>
      <c r="Y170" s="129"/>
      <c r="Z170" s="100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</row>
    <row r="171" spans="1:36" s="71" customFormat="1" ht="24" customHeight="1">
      <c r="A171" s="75"/>
      <c r="B171" s="76" t="s">
        <v>96</v>
      </c>
      <c r="H171" s="72" t="s">
        <v>344</v>
      </c>
      <c r="O171" s="129"/>
      <c r="P171" s="100"/>
      <c r="Q171" s="129"/>
      <c r="R171" s="129"/>
      <c r="S171" s="129"/>
      <c r="T171" s="129"/>
      <c r="U171" s="129"/>
      <c r="V171" s="129"/>
      <c r="W171" s="129"/>
      <c r="X171" s="129"/>
      <c r="Y171" s="129"/>
      <c r="Z171" s="100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</row>
    <row r="172" spans="1:36" s="71" customFormat="1" ht="24" customHeight="1">
      <c r="A172" s="75"/>
      <c r="B172" s="76" t="s">
        <v>97</v>
      </c>
      <c r="H172" s="72" t="s">
        <v>345</v>
      </c>
      <c r="O172" s="129"/>
      <c r="P172" s="100"/>
      <c r="Q172" s="129"/>
      <c r="R172" s="129"/>
      <c r="S172" s="129"/>
      <c r="T172" s="129"/>
      <c r="U172" s="129"/>
      <c r="V172" s="129"/>
      <c r="W172" s="129"/>
      <c r="X172" s="129"/>
      <c r="Y172" s="129"/>
      <c r="Z172" s="100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</row>
    <row r="173" spans="1:36" s="71" customFormat="1" ht="24" customHeight="1">
      <c r="A173" s="75"/>
      <c r="B173" s="76" t="s">
        <v>98</v>
      </c>
      <c r="H173" s="72" t="s">
        <v>346</v>
      </c>
      <c r="O173" s="129"/>
      <c r="P173" s="100"/>
      <c r="Q173" s="129"/>
      <c r="R173" s="129"/>
      <c r="S173" s="129"/>
      <c r="T173" s="129"/>
      <c r="U173" s="129"/>
      <c r="V173" s="129"/>
      <c r="W173" s="129"/>
      <c r="X173" s="129"/>
      <c r="Y173" s="129"/>
      <c r="Z173" s="100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</row>
    <row r="174" spans="1:36" s="71" customFormat="1" ht="24" customHeight="1">
      <c r="A174" s="75"/>
      <c r="B174" s="76" t="s">
        <v>99</v>
      </c>
      <c r="H174" s="72" t="s">
        <v>347</v>
      </c>
      <c r="O174" s="129"/>
      <c r="P174" s="100"/>
      <c r="Q174" s="129"/>
      <c r="R174" s="129"/>
      <c r="S174" s="129"/>
      <c r="T174" s="129"/>
      <c r="U174" s="129"/>
      <c r="V174" s="129"/>
      <c r="W174" s="129"/>
      <c r="X174" s="129"/>
      <c r="Y174" s="129"/>
      <c r="Z174" s="100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</row>
    <row r="175" spans="1:36" s="71" customFormat="1" ht="24" customHeight="1">
      <c r="A175" s="75"/>
      <c r="B175" s="76" t="s">
        <v>100</v>
      </c>
      <c r="H175" s="72" t="s">
        <v>348</v>
      </c>
      <c r="O175" s="129"/>
      <c r="P175" s="100"/>
      <c r="Q175" s="129"/>
      <c r="R175" s="129"/>
      <c r="S175" s="129"/>
      <c r="T175" s="129"/>
      <c r="U175" s="129"/>
      <c r="V175" s="129"/>
      <c r="W175" s="129"/>
      <c r="X175" s="129"/>
      <c r="Y175" s="129"/>
      <c r="Z175" s="100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</row>
    <row r="176" spans="1:36" s="71" customFormat="1" ht="24" customHeight="1">
      <c r="A176" s="75"/>
      <c r="B176" s="76" t="s">
        <v>101</v>
      </c>
      <c r="H176" s="72" t="s">
        <v>349</v>
      </c>
      <c r="O176" s="129"/>
      <c r="P176" s="100"/>
      <c r="Q176" s="129"/>
      <c r="R176" s="129"/>
      <c r="S176" s="129"/>
      <c r="T176" s="129"/>
      <c r="U176" s="129"/>
      <c r="V176" s="129"/>
      <c r="W176" s="129"/>
      <c r="X176" s="129"/>
      <c r="Y176" s="129"/>
      <c r="Z176" s="100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</row>
    <row r="177" spans="1:36" s="71" customFormat="1" ht="24" customHeight="1">
      <c r="A177" s="75"/>
      <c r="B177" s="76" t="s">
        <v>102</v>
      </c>
      <c r="H177" s="72" t="s">
        <v>349</v>
      </c>
      <c r="O177" s="129"/>
      <c r="P177" s="100"/>
      <c r="Q177" s="129"/>
      <c r="R177" s="129"/>
      <c r="S177" s="129"/>
      <c r="T177" s="129"/>
      <c r="U177" s="129"/>
      <c r="V177" s="129"/>
      <c r="W177" s="129"/>
      <c r="X177" s="129"/>
      <c r="Y177" s="129"/>
      <c r="Z177" s="100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</row>
    <row r="178" spans="1:36" s="71" customFormat="1" ht="24" customHeight="1">
      <c r="A178" s="75"/>
      <c r="B178" s="76" t="s">
        <v>103</v>
      </c>
      <c r="H178" s="72" t="s">
        <v>350</v>
      </c>
      <c r="O178" s="129"/>
      <c r="P178" s="100"/>
      <c r="Q178" s="129"/>
      <c r="R178" s="129"/>
      <c r="S178" s="129"/>
      <c r="T178" s="129"/>
      <c r="U178" s="129"/>
      <c r="V178" s="129"/>
      <c r="W178" s="129"/>
      <c r="X178" s="129"/>
      <c r="Y178" s="129"/>
      <c r="Z178" s="100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</row>
    <row r="179" spans="1:36" s="71" customFormat="1" ht="24" customHeight="1">
      <c r="A179" s="75"/>
      <c r="B179" s="76" t="s">
        <v>104</v>
      </c>
      <c r="H179" s="72" t="s">
        <v>351</v>
      </c>
      <c r="O179" s="129"/>
      <c r="P179" s="100"/>
      <c r="Q179" s="129"/>
      <c r="R179" s="129"/>
      <c r="S179" s="129"/>
      <c r="T179" s="129"/>
      <c r="U179" s="129"/>
      <c r="V179" s="129"/>
      <c r="W179" s="129"/>
      <c r="X179" s="129"/>
      <c r="Y179" s="129"/>
      <c r="Z179" s="100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</row>
    <row r="180" spans="1:36" s="71" customFormat="1" ht="24" customHeight="1">
      <c r="A180" s="75"/>
      <c r="B180" s="76" t="s">
        <v>105</v>
      </c>
      <c r="H180" s="72" t="s">
        <v>352</v>
      </c>
      <c r="O180" s="129"/>
      <c r="P180" s="100"/>
      <c r="Q180" s="129"/>
      <c r="R180" s="129"/>
      <c r="S180" s="129"/>
      <c r="T180" s="129"/>
      <c r="U180" s="129"/>
      <c r="V180" s="129"/>
      <c r="W180" s="129"/>
      <c r="X180" s="129"/>
      <c r="Y180" s="129"/>
      <c r="Z180" s="100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</row>
    <row r="181" spans="1:36" s="71" customFormat="1" ht="24" customHeight="1">
      <c r="A181" s="75"/>
      <c r="B181" s="76" t="s">
        <v>106</v>
      </c>
      <c r="H181" s="72" t="s">
        <v>353</v>
      </c>
      <c r="O181" s="129"/>
      <c r="P181" s="100"/>
      <c r="Q181" s="129"/>
      <c r="R181" s="129"/>
      <c r="S181" s="129"/>
      <c r="T181" s="129"/>
      <c r="U181" s="129"/>
      <c r="V181" s="129"/>
      <c r="W181" s="129"/>
      <c r="X181" s="129"/>
      <c r="Y181" s="129"/>
      <c r="Z181" s="100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</row>
    <row r="182" spans="1:36" s="71" customFormat="1" ht="24" customHeight="1">
      <c r="A182" s="75"/>
      <c r="B182" s="76" t="s">
        <v>107</v>
      </c>
      <c r="H182" s="72" t="s">
        <v>354</v>
      </c>
      <c r="O182" s="129"/>
      <c r="P182" s="100"/>
      <c r="Q182" s="129"/>
      <c r="R182" s="129"/>
      <c r="S182" s="129"/>
      <c r="T182" s="129"/>
      <c r="U182" s="129"/>
      <c r="V182" s="129"/>
      <c r="W182" s="129"/>
      <c r="X182" s="129"/>
      <c r="Y182" s="129"/>
      <c r="Z182" s="100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</row>
    <row r="183" spans="1:36" s="71" customFormat="1" ht="24" customHeight="1">
      <c r="A183" s="75"/>
      <c r="B183" s="76" t="s">
        <v>108</v>
      </c>
      <c r="H183" s="72" t="s">
        <v>355</v>
      </c>
      <c r="O183" s="129"/>
      <c r="P183" s="100"/>
      <c r="Q183" s="129"/>
      <c r="R183" s="129"/>
      <c r="S183" s="129"/>
      <c r="T183" s="129"/>
      <c r="U183" s="129"/>
      <c r="V183" s="129"/>
      <c r="W183" s="129"/>
      <c r="X183" s="129"/>
      <c r="Y183" s="129"/>
      <c r="Z183" s="100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</row>
    <row r="184" spans="1:36" s="71" customFormat="1" ht="24" customHeight="1">
      <c r="A184" s="75"/>
      <c r="B184" s="76" t="s">
        <v>109</v>
      </c>
      <c r="H184" s="72" t="s">
        <v>356</v>
      </c>
      <c r="O184" s="129"/>
      <c r="P184" s="100"/>
      <c r="Q184" s="129"/>
      <c r="R184" s="129"/>
      <c r="S184" s="129"/>
      <c r="T184" s="129"/>
      <c r="U184" s="129"/>
      <c r="V184" s="129"/>
      <c r="W184" s="129"/>
      <c r="X184" s="129"/>
      <c r="Y184" s="129"/>
      <c r="Z184" s="100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</row>
    <row r="185" spans="1:36" s="71" customFormat="1" ht="24" customHeight="1">
      <c r="A185" s="75"/>
      <c r="B185" s="76" t="s">
        <v>110</v>
      </c>
      <c r="H185" s="72" t="s">
        <v>357</v>
      </c>
      <c r="O185" s="129"/>
      <c r="P185" s="100"/>
      <c r="Q185" s="129"/>
      <c r="R185" s="129"/>
      <c r="S185" s="129"/>
      <c r="T185" s="129"/>
      <c r="U185" s="129"/>
      <c r="V185" s="129"/>
      <c r="W185" s="129"/>
      <c r="X185" s="129"/>
      <c r="Y185" s="129"/>
      <c r="Z185" s="100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</row>
    <row r="186" spans="1:36" s="71" customFormat="1" ht="24" customHeight="1">
      <c r="A186" s="75"/>
      <c r="B186" s="76" t="s">
        <v>111</v>
      </c>
      <c r="H186" s="72" t="s">
        <v>358</v>
      </c>
      <c r="O186" s="129"/>
      <c r="P186" s="100"/>
      <c r="Q186" s="129"/>
      <c r="R186" s="129"/>
      <c r="S186" s="129"/>
      <c r="T186" s="129"/>
      <c r="U186" s="129"/>
      <c r="V186" s="129"/>
      <c r="W186" s="129"/>
      <c r="X186" s="129"/>
      <c r="Y186" s="129"/>
      <c r="Z186" s="100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</row>
    <row r="187" spans="1:36" s="71" customFormat="1" ht="24" customHeight="1">
      <c r="A187" s="75"/>
      <c r="B187" s="76" t="s">
        <v>112</v>
      </c>
      <c r="H187" s="72" t="s">
        <v>359</v>
      </c>
      <c r="O187" s="129"/>
      <c r="P187" s="100"/>
      <c r="Q187" s="129"/>
      <c r="R187" s="129"/>
      <c r="S187" s="129"/>
      <c r="T187" s="129"/>
      <c r="U187" s="129"/>
      <c r="V187" s="129"/>
      <c r="W187" s="129"/>
      <c r="X187" s="129"/>
      <c r="Y187" s="129"/>
      <c r="Z187" s="100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</row>
    <row r="188" spans="1:36" s="71" customFormat="1" ht="24" customHeight="1">
      <c r="A188" s="75"/>
      <c r="B188" s="76" t="s">
        <v>113</v>
      </c>
      <c r="H188" s="72" t="s">
        <v>360</v>
      </c>
      <c r="O188" s="129"/>
      <c r="P188" s="100"/>
      <c r="Q188" s="129"/>
      <c r="R188" s="129"/>
      <c r="S188" s="129"/>
      <c r="T188" s="129"/>
      <c r="U188" s="129"/>
      <c r="V188" s="129"/>
      <c r="W188" s="129"/>
      <c r="X188" s="129"/>
      <c r="Y188" s="129"/>
      <c r="Z188" s="100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</row>
    <row r="189" spans="1:36" s="71" customFormat="1" ht="24" customHeight="1">
      <c r="A189" s="75"/>
      <c r="B189" s="76" t="s">
        <v>114</v>
      </c>
      <c r="H189" s="72" t="s">
        <v>361</v>
      </c>
      <c r="O189" s="129"/>
      <c r="P189" s="100"/>
      <c r="Q189" s="129"/>
      <c r="R189" s="129"/>
      <c r="S189" s="129"/>
      <c r="T189" s="129"/>
      <c r="U189" s="129"/>
      <c r="V189" s="129"/>
      <c r="W189" s="129"/>
      <c r="X189" s="129"/>
      <c r="Y189" s="129"/>
      <c r="Z189" s="100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</row>
    <row r="190" spans="1:36" s="71" customFormat="1" ht="24" customHeight="1">
      <c r="A190" s="75"/>
      <c r="B190" s="76" t="s">
        <v>115</v>
      </c>
      <c r="H190" s="72" t="s">
        <v>362</v>
      </c>
      <c r="O190" s="129"/>
      <c r="P190" s="100"/>
      <c r="Q190" s="129"/>
      <c r="R190" s="129"/>
      <c r="S190" s="129"/>
      <c r="T190" s="129"/>
      <c r="U190" s="129"/>
      <c r="V190" s="129"/>
      <c r="W190" s="129"/>
      <c r="X190" s="129"/>
      <c r="Y190" s="129"/>
      <c r="Z190" s="100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</row>
    <row r="191" spans="1:36" s="71" customFormat="1" ht="24" customHeight="1">
      <c r="A191" s="75"/>
      <c r="B191" s="76" t="s">
        <v>116</v>
      </c>
      <c r="H191" s="72" t="s">
        <v>363</v>
      </c>
      <c r="O191" s="129"/>
      <c r="P191" s="100"/>
      <c r="Q191" s="129"/>
      <c r="R191" s="129"/>
      <c r="S191" s="129"/>
      <c r="T191" s="129"/>
      <c r="U191" s="129"/>
      <c r="V191" s="129"/>
      <c r="W191" s="129"/>
      <c r="X191" s="129"/>
      <c r="Y191" s="129"/>
      <c r="Z191" s="100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</row>
    <row r="192" spans="1:36" s="71" customFormat="1" ht="24" customHeight="1">
      <c r="A192" s="75"/>
      <c r="B192" s="76" t="s">
        <v>117</v>
      </c>
      <c r="H192" s="72" t="s">
        <v>364</v>
      </c>
      <c r="O192" s="129"/>
      <c r="P192" s="100"/>
      <c r="Q192" s="129"/>
      <c r="R192" s="129"/>
      <c r="S192" s="129"/>
      <c r="T192" s="129"/>
      <c r="U192" s="129"/>
      <c r="V192" s="129"/>
      <c r="W192" s="129"/>
      <c r="X192" s="129"/>
      <c r="Y192" s="129"/>
      <c r="Z192" s="100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</row>
    <row r="193" spans="1:36" s="71" customFormat="1" ht="24" customHeight="1">
      <c r="A193" s="75"/>
      <c r="B193" s="76" t="s">
        <v>118</v>
      </c>
      <c r="H193" s="72" t="s">
        <v>365</v>
      </c>
      <c r="O193" s="129"/>
      <c r="P193" s="100"/>
      <c r="Q193" s="129"/>
      <c r="R193" s="129"/>
      <c r="S193" s="129"/>
      <c r="T193" s="129"/>
      <c r="U193" s="129"/>
      <c r="V193" s="129"/>
      <c r="W193" s="129"/>
      <c r="X193" s="129"/>
      <c r="Y193" s="129"/>
      <c r="Z193" s="100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</row>
    <row r="194" spans="1:36" s="71" customFormat="1" ht="24" customHeight="1">
      <c r="A194" s="75"/>
      <c r="B194" s="76" t="s">
        <v>119</v>
      </c>
      <c r="H194" s="72" t="s">
        <v>366</v>
      </c>
      <c r="O194" s="129"/>
      <c r="P194" s="100"/>
      <c r="Q194" s="129"/>
      <c r="R194" s="129"/>
      <c r="S194" s="129"/>
      <c r="T194" s="129"/>
      <c r="U194" s="129"/>
      <c r="V194" s="129"/>
      <c r="W194" s="129"/>
      <c r="X194" s="129"/>
      <c r="Y194" s="129"/>
      <c r="Z194" s="100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</row>
    <row r="195" spans="1:36" s="71" customFormat="1" ht="24" customHeight="1">
      <c r="A195" s="75"/>
      <c r="B195" s="76" t="s">
        <v>120</v>
      </c>
      <c r="H195" s="72" t="s">
        <v>367</v>
      </c>
      <c r="O195" s="129"/>
      <c r="P195" s="100"/>
      <c r="Q195" s="129"/>
      <c r="R195" s="129"/>
      <c r="S195" s="129"/>
      <c r="T195" s="129"/>
      <c r="U195" s="129"/>
      <c r="V195" s="129"/>
      <c r="W195" s="129"/>
      <c r="X195" s="129"/>
      <c r="Y195" s="129"/>
      <c r="Z195" s="100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</row>
    <row r="196" spans="1:36" s="71" customFormat="1" ht="24" customHeight="1">
      <c r="A196" s="75"/>
      <c r="B196" s="76" t="s">
        <v>121</v>
      </c>
      <c r="H196" s="72" t="s">
        <v>368</v>
      </c>
      <c r="O196" s="129"/>
      <c r="P196" s="100"/>
      <c r="Q196" s="129"/>
      <c r="R196" s="129"/>
      <c r="S196" s="129"/>
      <c r="T196" s="129"/>
      <c r="U196" s="129"/>
      <c r="V196" s="129"/>
      <c r="W196" s="129"/>
      <c r="X196" s="129"/>
      <c r="Y196" s="129"/>
      <c r="Z196" s="100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</row>
    <row r="197" spans="1:36" s="71" customFormat="1" ht="24" customHeight="1">
      <c r="A197" s="75"/>
      <c r="B197" s="76" t="s">
        <v>122</v>
      </c>
      <c r="H197" s="72" t="s">
        <v>369</v>
      </c>
      <c r="O197" s="129"/>
      <c r="P197" s="100"/>
      <c r="Q197" s="129"/>
      <c r="R197" s="129"/>
      <c r="S197" s="129"/>
      <c r="T197" s="129"/>
      <c r="U197" s="129"/>
      <c r="V197" s="129"/>
      <c r="W197" s="129"/>
      <c r="X197" s="129"/>
      <c r="Y197" s="129"/>
      <c r="Z197" s="100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</row>
    <row r="198" spans="1:36" s="71" customFormat="1" ht="24" customHeight="1">
      <c r="A198" s="75"/>
      <c r="B198" s="76" t="s">
        <v>123</v>
      </c>
      <c r="H198" s="72" t="s">
        <v>370</v>
      </c>
      <c r="O198" s="129"/>
      <c r="P198" s="100"/>
      <c r="Q198" s="129"/>
      <c r="R198" s="129"/>
      <c r="S198" s="129"/>
      <c r="T198" s="129"/>
      <c r="U198" s="129"/>
      <c r="V198" s="129"/>
      <c r="W198" s="129"/>
      <c r="X198" s="129"/>
      <c r="Y198" s="129"/>
      <c r="Z198" s="100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</row>
    <row r="199" spans="1:36" s="71" customFormat="1" ht="24" customHeight="1">
      <c r="A199" s="75"/>
      <c r="B199" s="76" t="s">
        <v>124</v>
      </c>
      <c r="H199" s="72" t="s">
        <v>371</v>
      </c>
      <c r="O199" s="129"/>
      <c r="P199" s="100"/>
      <c r="Q199" s="129"/>
      <c r="R199" s="129"/>
      <c r="S199" s="129"/>
      <c r="T199" s="129"/>
      <c r="U199" s="129"/>
      <c r="V199" s="129"/>
      <c r="W199" s="129"/>
      <c r="X199" s="129"/>
      <c r="Y199" s="129"/>
      <c r="Z199" s="100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</row>
    <row r="200" spans="1:36" s="71" customFormat="1" ht="24" customHeight="1">
      <c r="A200" s="75"/>
      <c r="B200" s="76" t="s">
        <v>125</v>
      </c>
      <c r="H200" s="72" t="s">
        <v>372</v>
      </c>
      <c r="O200" s="129"/>
      <c r="P200" s="100"/>
      <c r="Q200" s="129"/>
      <c r="R200" s="129"/>
      <c r="S200" s="129"/>
      <c r="T200" s="129"/>
      <c r="U200" s="129"/>
      <c r="V200" s="129"/>
      <c r="W200" s="129"/>
      <c r="X200" s="129"/>
      <c r="Y200" s="129"/>
      <c r="Z200" s="100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</row>
    <row r="201" spans="1:36" s="71" customFormat="1" ht="24" customHeight="1">
      <c r="A201" s="75"/>
      <c r="B201" s="76" t="s">
        <v>126</v>
      </c>
      <c r="H201" s="72" t="s">
        <v>373</v>
      </c>
      <c r="O201" s="129"/>
      <c r="P201" s="100"/>
      <c r="Q201" s="129"/>
      <c r="R201" s="129"/>
      <c r="S201" s="129"/>
      <c r="T201" s="129"/>
      <c r="U201" s="129"/>
      <c r="V201" s="129"/>
      <c r="W201" s="129"/>
      <c r="X201" s="129"/>
      <c r="Y201" s="129"/>
      <c r="Z201" s="100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</row>
    <row r="202" spans="1:36" s="71" customFormat="1" ht="24" customHeight="1">
      <c r="A202" s="75"/>
      <c r="B202" s="76" t="s">
        <v>127</v>
      </c>
      <c r="H202" s="72" t="s">
        <v>374</v>
      </c>
      <c r="O202" s="129"/>
      <c r="P202" s="100"/>
      <c r="Q202" s="129"/>
      <c r="R202" s="129"/>
      <c r="S202" s="129"/>
      <c r="T202" s="129"/>
      <c r="U202" s="129"/>
      <c r="V202" s="129"/>
      <c r="W202" s="129"/>
      <c r="X202" s="129"/>
      <c r="Y202" s="129"/>
      <c r="Z202" s="100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</row>
    <row r="203" spans="1:36" s="71" customFormat="1" ht="24" customHeight="1">
      <c r="A203" s="75"/>
      <c r="B203" s="76" t="s">
        <v>128</v>
      </c>
      <c r="H203" s="72" t="s">
        <v>375</v>
      </c>
      <c r="O203" s="129"/>
      <c r="P203" s="100"/>
      <c r="Q203" s="129"/>
      <c r="R203" s="129"/>
      <c r="S203" s="129"/>
      <c r="T203" s="129"/>
      <c r="U203" s="129"/>
      <c r="V203" s="129"/>
      <c r="W203" s="129"/>
      <c r="X203" s="129"/>
      <c r="Y203" s="129"/>
      <c r="Z203" s="100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</row>
    <row r="204" spans="1:36" s="71" customFormat="1" ht="24" customHeight="1">
      <c r="A204" s="75"/>
      <c r="B204" s="76" t="s">
        <v>129</v>
      </c>
      <c r="H204" s="72" t="s">
        <v>376</v>
      </c>
      <c r="O204" s="129"/>
      <c r="P204" s="100"/>
      <c r="Q204" s="129"/>
      <c r="R204" s="129"/>
      <c r="S204" s="129"/>
      <c r="T204" s="129"/>
      <c r="U204" s="129"/>
      <c r="V204" s="129"/>
      <c r="W204" s="129"/>
      <c r="X204" s="129"/>
      <c r="Y204" s="129"/>
      <c r="Z204" s="100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</row>
    <row r="205" spans="1:36" s="71" customFormat="1" ht="24" customHeight="1">
      <c r="A205" s="75"/>
      <c r="B205" s="76" t="s">
        <v>130</v>
      </c>
      <c r="H205" s="72" t="s">
        <v>377</v>
      </c>
      <c r="O205" s="129"/>
      <c r="P205" s="100"/>
      <c r="Q205" s="129"/>
      <c r="R205" s="129"/>
      <c r="S205" s="129"/>
      <c r="T205" s="129"/>
      <c r="U205" s="129"/>
      <c r="V205" s="129"/>
      <c r="W205" s="129"/>
      <c r="X205" s="129"/>
      <c r="Y205" s="129"/>
      <c r="Z205" s="100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</row>
    <row r="206" spans="1:36" s="71" customFormat="1" ht="24" customHeight="1">
      <c r="A206" s="75"/>
      <c r="B206" s="76" t="s">
        <v>131</v>
      </c>
      <c r="H206" s="72" t="s">
        <v>378</v>
      </c>
      <c r="O206" s="129"/>
      <c r="P206" s="100"/>
      <c r="Q206" s="129"/>
      <c r="R206" s="129"/>
      <c r="S206" s="129"/>
      <c r="T206" s="129"/>
      <c r="U206" s="129"/>
      <c r="V206" s="129"/>
      <c r="W206" s="129"/>
      <c r="X206" s="129"/>
      <c r="Y206" s="129"/>
      <c r="Z206" s="100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</row>
    <row r="207" spans="1:36" s="71" customFormat="1" ht="24" customHeight="1">
      <c r="A207" s="75"/>
      <c r="B207" s="76" t="s">
        <v>132</v>
      </c>
      <c r="H207" s="72" t="s">
        <v>379</v>
      </c>
      <c r="O207" s="129"/>
      <c r="P207" s="100"/>
      <c r="Q207" s="129"/>
      <c r="R207" s="129"/>
      <c r="S207" s="129"/>
      <c r="T207" s="129"/>
      <c r="U207" s="129"/>
      <c r="V207" s="129"/>
      <c r="W207" s="129"/>
      <c r="X207" s="129"/>
      <c r="Y207" s="129"/>
      <c r="Z207" s="100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</row>
    <row r="208" spans="1:36" s="71" customFormat="1" ht="24" customHeight="1">
      <c r="A208" s="75"/>
      <c r="B208" s="76" t="s">
        <v>133</v>
      </c>
      <c r="H208" s="72" t="s">
        <v>380</v>
      </c>
      <c r="O208" s="129"/>
      <c r="P208" s="100"/>
      <c r="Q208" s="129"/>
      <c r="R208" s="129"/>
      <c r="S208" s="129"/>
      <c r="T208" s="129"/>
      <c r="U208" s="129"/>
      <c r="V208" s="129"/>
      <c r="W208" s="129"/>
      <c r="X208" s="129"/>
      <c r="Y208" s="129"/>
      <c r="Z208" s="100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</row>
    <row r="209" spans="1:36" s="71" customFormat="1" ht="24" customHeight="1">
      <c r="A209" s="75"/>
      <c r="B209" s="76" t="s">
        <v>134</v>
      </c>
      <c r="H209" s="72" t="s">
        <v>381</v>
      </c>
      <c r="O209" s="129"/>
      <c r="P209" s="100"/>
      <c r="Q209" s="129"/>
      <c r="R209" s="129"/>
      <c r="S209" s="129"/>
      <c r="T209" s="129"/>
      <c r="U209" s="129"/>
      <c r="V209" s="129"/>
      <c r="W209" s="129"/>
      <c r="X209" s="129"/>
      <c r="Y209" s="129"/>
      <c r="Z209" s="100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</row>
    <row r="210" spans="1:36" s="71" customFormat="1" ht="24" customHeight="1">
      <c r="A210" s="75"/>
      <c r="B210" s="76" t="s">
        <v>135</v>
      </c>
      <c r="H210" s="72" t="s">
        <v>382</v>
      </c>
      <c r="O210" s="129"/>
      <c r="P210" s="100"/>
      <c r="Q210" s="129"/>
      <c r="R210" s="129"/>
      <c r="S210" s="129"/>
      <c r="T210" s="129"/>
      <c r="U210" s="129"/>
      <c r="V210" s="129"/>
      <c r="W210" s="129"/>
      <c r="X210" s="129"/>
      <c r="Y210" s="129"/>
      <c r="Z210" s="100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</row>
    <row r="211" spans="1:36" s="71" customFormat="1" ht="24" customHeight="1">
      <c r="A211" s="75"/>
      <c r="B211" s="76" t="s">
        <v>136</v>
      </c>
      <c r="H211" s="72" t="s">
        <v>383</v>
      </c>
      <c r="O211" s="129"/>
      <c r="P211" s="100"/>
      <c r="Q211" s="129"/>
      <c r="R211" s="129"/>
      <c r="S211" s="129"/>
      <c r="T211" s="129"/>
      <c r="U211" s="129"/>
      <c r="V211" s="129"/>
      <c r="W211" s="129"/>
      <c r="X211" s="129"/>
      <c r="Y211" s="129"/>
      <c r="Z211" s="100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</row>
    <row r="212" spans="1:36" s="71" customFormat="1" ht="24" customHeight="1">
      <c r="A212" s="75"/>
      <c r="B212" s="76" t="s">
        <v>137</v>
      </c>
      <c r="H212" s="72" t="s">
        <v>384</v>
      </c>
      <c r="O212" s="129"/>
      <c r="P212" s="100"/>
      <c r="Q212" s="129"/>
      <c r="R212" s="129"/>
      <c r="S212" s="129"/>
      <c r="T212" s="129"/>
      <c r="U212" s="129"/>
      <c r="V212" s="129"/>
      <c r="W212" s="129"/>
      <c r="X212" s="129"/>
      <c r="Y212" s="129"/>
      <c r="Z212" s="100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</row>
    <row r="213" spans="1:36" s="71" customFormat="1" ht="24" customHeight="1">
      <c r="A213" s="75"/>
      <c r="B213" s="76" t="s">
        <v>138</v>
      </c>
      <c r="H213" s="72" t="s">
        <v>385</v>
      </c>
      <c r="O213" s="129"/>
      <c r="P213" s="100"/>
      <c r="Q213" s="129"/>
      <c r="R213" s="129"/>
      <c r="S213" s="129"/>
      <c r="T213" s="129"/>
      <c r="U213" s="129"/>
      <c r="V213" s="129"/>
      <c r="W213" s="129"/>
      <c r="X213" s="129"/>
      <c r="Y213" s="129"/>
      <c r="Z213" s="100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</row>
    <row r="214" spans="1:36" s="71" customFormat="1" ht="24" customHeight="1">
      <c r="A214" s="75"/>
      <c r="B214" s="76" t="s">
        <v>139</v>
      </c>
      <c r="H214" s="72" t="s">
        <v>386</v>
      </c>
      <c r="O214" s="129"/>
      <c r="P214" s="100"/>
      <c r="Q214" s="129"/>
      <c r="R214" s="129"/>
      <c r="S214" s="129"/>
      <c r="T214" s="129"/>
      <c r="U214" s="129"/>
      <c r="V214" s="129"/>
      <c r="W214" s="129"/>
      <c r="X214" s="129"/>
      <c r="Y214" s="129"/>
      <c r="Z214" s="100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</row>
    <row r="215" spans="1:36" s="71" customFormat="1" ht="24" customHeight="1">
      <c r="A215" s="75"/>
      <c r="B215" s="76" t="s">
        <v>140</v>
      </c>
      <c r="H215" s="72" t="s">
        <v>387</v>
      </c>
      <c r="O215" s="129"/>
      <c r="P215" s="100"/>
      <c r="Q215" s="129"/>
      <c r="R215" s="129"/>
      <c r="S215" s="129"/>
      <c r="T215" s="129"/>
      <c r="U215" s="129"/>
      <c r="V215" s="129"/>
      <c r="W215" s="129"/>
      <c r="X215" s="129"/>
      <c r="Y215" s="129"/>
      <c r="Z215" s="100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</row>
    <row r="216" spans="1:36" s="71" customFormat="1" ht="24" customHeight="1">
      <c r="A216" s="75"/>
      <c r="B216" s="76" t="s">
        <v>141</v>
      </c>
      <c r="H216" s="72" t="s">
        <v>388</v>
      </c>
      <c r="O216" s="129"/>
      <c r="P216" s="100"/>
      <c r="Q216" s="129"/>
      <c r="R216" s="129"/>
      <c r="S216" s="129"/>
      <c r="T216" s="129"/>
      <c r="U216" s="129"/>
      <c r="V216" s="129"/>
      <c r="W216" s="129"/>
      <c r="X216" s="129"/>
      <c r="Y216" s="129"/>
      <c r="Z216" s="100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</row>
    <row r="217" spans="1:36" s="71" customFormat="1" ht="24" customHeight="1">
      <c r="A217" s="75"/>
      <c r="B217" s="76" t="s">
        <v>142</v>
      </c>
      <c r="H217" s="72" t="s">
        <v>389</v>
      </c>
      <c r="O217" s="129"/>
      <c r="P217" s="100"/>
      <c r="Q217" s="129"/>
      <c r="R217" s="129"/>
      <c r="S217" s="129"/>
      <c r="T217" s="129"/>
      <c r="U217" s="129"/>
      <c r="V217" s="129"/>
      <c r="W217" s="129"/>
      <c r="X217" s="129"/>
      <c r="Y217" s="129"/>
      <c r="Z217" s="100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</row>
    <row r="218" spans="1:36" s="71" customFormat="1" ht="24" customHeight="1">
      <c r="A218" s="75"/>
      <c r="B218" s="76" t="s">
        <v>143</v>
      </c>
      <c r="H218" s="72" t="s">
        <v>390</v>
      </c>
      <c r="O218" s="129"/>
      <c r="P218" s="100"/>
      <c r="Q218" s="129"/>
      <c r="R218" s="129"/>
      <c r="S218" s="129"/>
      <c r="T218" s="129"/>
      <c r="U218" s="129"/>
      <c r="V218" s="129"/>
      <c r="W218" s="129"/>
      <c r="X218" s="129"/>
      <c r="Y218" s="129"/>
      <c r="Z218" s="100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</row>
    <row r="219" spans="1:36" s="71" customFormat="1" ht="24" customHeight="1">
      <c r="A219" s="75"/>
      <c r="B219" s="76" t="s">
        <v>144</v>
      </c>
      <c r="H219" s="72" t="s">
        <v>391</v>
      </c>
      <c r="O219" s="129"/>
      <c r="P219" s="100"/>
      <c r="Q219" s="129"/>
      <c r="R219" s="129"/>
      <c r="S219" s="129"/>
      <c r="T219" s="129"/>
      <c r="U219" s="129"/>
      <c r="V219" s="129"/>
      <c r="W219" s="129"/>
      <c r="X219" s="129"/>
      <c r="Y219" s="129"/>
      <c r="Z219" s="100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</row>
    <row r="220" spans="1:36" s="71" customFormat="1" ht="24" customHeight="1">
      <c r="A220" s="75"/>
      <c r="B220" s="76" t="s">
        <v>145</v>
      </c>
      <c r="H220" s="72" t="s">
        <v>392</v>
      </c>
      <c r="O220" s="129"/>
      <c r="P220" s="100"/>
      <c r="Q220" s="129"/>
      <c r="R220" s="129"/>
      <c r="S220" s="129"/>
      <c r="T220" s="129"/>
      <c r="U220" s="129"/>
      <c r="V220" s="129"/>
      <c r="W220" s="129"/>
      <c r="X220" s="129"/>
      <c r="Y220" s="129"/>
      <c r="Z220" s="100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</row>
    <row r="221" spans="1:36" s="71" customFormat="1" ht="24" customHeight="1">
      <c r="A221" s="75"/>
      <c r="B221" s="76" t="s">
        <v>146</v>
      </c>
      <c r="H221" s="72" t="s">
        <v>393</v>
      </c>
      <c r="O221" s="129"/>
      <c r="P221" s="100"/>
      <c r="Q221" s="129"/>
      <c r="R221" s="129"/>
      <c r="S221" s="129"/>
      <c r="T221" s="129"/>
      <c r="U221" s="129"/>
      <c r="V221" s="129"/>
      <c r="W221" s="129"/>
      <c r="X221" s="129"/>
      <c r="Y221" s="129"/>
      <c r="Z221" s="100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</row>
    <row r="222" spans="1:36" s="71" customFormat="1" ht="24" customHeight="1">
      <c r="A222" s="75"/>
      <c r="B222" s="76" t="s">
        <v>147</v>
      </c>
      <c r="H222" s="72" t="s">
        <v>394</v>
      </c>
      <c r="O222" s="129"/>
      <c r="P222" s="100"/>
      <c r="Q222" s="129"/>
      <c r="R222" s="129"/>
      <c r="S222" s="129"/>
      <c r="T222" s="129"/>
      <c r="U222" s="129"/>
      <c r="V222" s="129"/>
      <c r="W222" s="129"/>
      <c r="X222" s="129"/>
      <c r="Y222" s="129"/>
      <c r="Z222" s="100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</row>
    <row r="223" spans="1:36" s="71" customFormat="1" ht="24" customHeight="1">
      <c r="A223" s="75"/>
      <c r="B223" s="76" t="s">
        <v>148</v>
      </c>
      <c r="H223" s="72" t="s">
        <v>395</v>
      </c>
      <c r="O223" s="129"/>
      <c r="P223" s="100"/>
      <c r="Q223" s="129"/>
      <c r="R223" s="129"/>
      <c r="S223" s="129"/>
      <c r="T223" s="129"/>
      <c r="U223" s="129"/>
      <c r="V223" s="129"/>
      <c r="W223" s="129"/>
      <c r="X223" s="129"/>
      <c r="Y223" s="129"/>
      <c r="Z223" s="100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</row>
    <row r="224" spans="1:36" s="71" customFormat="1" ht="24" customHeight="1">
      <c r="A224" s="75"/>
      <c r="B224" s="76" t="s">
        <v>149</v>
      </c>
      <c r="H224" s="72" t="s">
        <v>396</v>
      </c>
      <c r="O224" s="129"/>
      <c r="P224" s="100"/>
      <c r="Q224" s="129"/>
      <c r="R224" s="129"/>
      <c r="S224" s="129"/>
      <c r="T224" s="129"/>
      <c r="U224" s="129"/>
      <c r="V224" s="129"/>
      <c r="W224" s="129"/>
      <c r="X224" s="129"/>
      <c r="Y224" s="129"/>
      <c r="Z224" s="100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</row>
    <row r="225" spans="1:36" s="71" customFormat="1" ht="24" customHeight="1">
      <c r="A225" s="75"/>
      <c r="B225" s="76" t="s">
        <v>150</v>
      </c>
      <c r="H225" s="72" t="s">
        <v>397</v>
      </c>
      <c r="O225" s="129"/>
      <c r="P225" s="100"/>
      <c r="Q225" s="129"/>
      <c r="R225" s="129"/>
      <c r="S225" s="129"/>
      <c r="T225" s="129"/>
      <c r="U225" s="129"/>
      <c r="V225" s="129"/>
      <c r="W225" s="129"/>
      <c r="X225" s="129"/>
      <c r="Y225" s="129"/>
      <c r="Z225" s="100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</row>
    <row r="226" spans="1:36" s="71" customFormat="1" ht="24" customHeight="1">
      <c r="A226" s="75"/>
      <c r="B226" s="76" t="s">
        <v>151</v>
      </c>
      <c r="H226" s="72" t="s">
        <v>398</v>
      </c>
      <c r="O226" s="129"/>
      <c r="P226" s="100"/>
      <c r="Q226" s="129"/>
      <c r="R226" s="129"/>
      <c r="S226" s="129"/>
      <c r="T226" s="129"/>
      <c r="U226" s="129"/>
      <c r="V226" s="129"/>
      <c r="W226" s="129"/>
      <c r="X226" s="129"/>
      <c r="Y226" s="129"/>
      <c r="Z226" s="100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</row>
    <row r="227" spans="1:36" s="71" customFormat="1" ht="24" customHeight="1">
      <c r="A227" s="75"/>
      <c r="B227" s="76" t="s">
        <v>152</v>
      </c>
      <c r="H227" s="72" t="s">
        <v>398</v>
      </c>
      <c r="O227" s="129"/>
      <c r="P227" s="100"/>
      <c r="Q227" s="129"/>
      <c r="R227" s="129"/>
      <c r="S227" s="129"/>
      <c r="T227" s="129"/>
      <c r="U227" s="129"/>
      <c r="V227" s="129"/>
      <c r="W227" s="129"/>
      <c r="X227" s="129"/>
      <c r="Y227" s="129"/>
      <c r="Z227" s="100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</row>
    <row r="228" spans="1:36" s="71" customFormat="1" ht="24" customHeight="1">
      <c r="A228" s="75"/>
      <c r="B228" s="76" t="s">
        <v>153</v>
      </c>
      <c r="H228" s="72" t="s">
        <v>399</v>
      </c>
      <c r="O228" s="129"/>
      <c r="P228" s="100"/>
      <c r="Q228" s="129"/>
      <c r="R228" s="129"/>
      <c r="S228" s="129"/>
      <c r="T228" s="129"/>
      <c r="U228" s="129"/>
      <c r="V228" s="129"/>
      <c r="W228" s="129"/>
      <c r="X228" s="129"/>
      <c r="Y228" s="129"/>
      <c r="Z228" s="100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</row>
    <row r="229" spans="1:36" s="71" customFormat="1" ht="24" customHeight="1">
      <c r="A229" s="75"/>
      <c r="B229" s="76" t="s">
        <v>154</v>
      </c>
      <c r="H229" s="72" t="s">
        <v>400</v>
      </c>
      <c r="O229" s="129"/>
      <c r="P229" s="100"/>
      <c r="Q229" s="129"/>
      <c r="R229" s="129"/>
      <c r="S229" s="129"/>
      <c r="T229" s="129"/>
      <c r="U229" s="129"/>
      <c r="V229" s="129"/>
      <c r="W229" s="129"/>
      <c r="X229" s="129"/>
      <c r="Y229" s="129"/>
      <c r="Z229" s="100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</row>
    <row r="230" spans="1:36" s="71" customFormat="1" ht="24" customHeight="1">
      <c r="A230" s="75"/>
      <c r="B230" s="76" t="s">
        <v>155</v>
      </c>
      <c r="H230" s="72" t="s">
        <v>401</v>
      </c>
      <c r="O230" s="129"/>
      <c r="P230" s="100"/>
      <c r="Q230" s="129"/>
      <c r="R230" s="129"/>
      <c r="S230" s="129"/>
      <c r="T230" s="129"/>
      <c r="U230" s="129"/>
      <c r="V230" s="129"/>
      <c r="W230" s="129"/>
      <c r="X230" s="129"/>
      <c r="Y230" s="129"/>
      <c r="Z230" s="100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</row>
    <row r="231" spans="1:36" s="71" customFormat="1" ht="24" customHeight="1">
      <c r="A231" s="75"/>
      <c r="B231" s="76" t="s">
        <v>156</v>
      </c>
      <c r="H231" s="72" t="s">
        <v>402</v>
      </c>
      <c r="O231" s="129"/>
      <c r="P231" s="100"/>
      <c r="Q231" s="129"/>
      <c r="R231" s="129"/>
      <c r="S231" s="129"/>
      <c r="T231" s="129"/>
      <c r="U231" s="129"/>
      <c r="V231" s="129"/>
      <c r="W231" s="129"/>
      <c r="X231" s="129"/>
      <c r="Y231" s="129"/>
      <c r="Z231" s="100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</row>
    <row r="232" spans="1:36" s="71" customFormat="1" ht="24" customHeight="1">
      <c r="A232" s="75"/>
      <c r="B232" s="76" t="s">
        <v>157</v>
      </c>
      <c r="H232" s="72" t="s">
        <v>403</v>
      </c>
      <c r="O232" s="129"/>
      <c r="P232" s="100"/>
      <c r="Q232" s="129"/>
      <c r="R232" s="129"/>
      <c r="S232" s="129"/>
      <c r="T232" s="129"/>
      <c r="U232" s="129"/>
      <c r="V232" s="129"/>
      <c r="W232" s="129"/>
      <c r="X232" s="129"/>
      <c r="Y232" s="129"/>
      <c r="Z232" s="100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</row>
    <row r="233" spans="1:36" s="71" customFormat="1" ht="24" customHeight="1">
      <c r="A233" s="75"/>
      <c r="B233" s="76" t="s">
        <v>158</v>
      </c>
      <c r="H233" s="72" t="s">
        <v>404</v>
      </c>
      <c r="O233" s="129"/>
      <c r="P233" s="100"/>
      <c r="Q233" s="129"/>
      <c r="R233" s="129"/>
      <c r="S233" s="129"/>
      <c r="T233" s="129"/>
      <c r="U233" s="129"/>
      <c r="V233" s="129"/>
      <c r="W233" s="129"/>
      <c r="X233" s="129"/>
      <c r="Y233" s="129"/>
      <c r="Z233" s="100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</row>
    <row r="234" spans="1:36" s="71" customFormat="1" ht="24" customHeight="1">
      <c r="A234" s="75"/>
      <c r="B234" s="77" t="s">
        <v>634</v>
      </c>
      <c r="H234" s="72" t="s">
        <v>405</v>
      </c>
      <c r="O234" s="129"/>
      <c r="P234" s="100"/>
      <c r="Q234" s="129"/>
      <c r="R234" s="129"/>
      <c r="S234" s="129"/>
      <c r="T234" s="129"/>
      <c r="U234" s="129"/>
      <c r="V234" s="129"/>
      <c r="W234" s="129"/>
      <c r="X234" s="129"/>
      <c r="Y234" s="129"/>
      <c r="Z234" s="100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</row>
    <row r="235" spans="1:36" s="71" customFormat="1" ht="24" customHeight="1">
      <c r="A235" s="75"/>
      <c r="B235" s="76" t="s">
        <v>159</v>
      </c>
      <c r="H235" s="72" t="s">
        <v>406</v>
      </c>
      <c r="O235" s="129"/>
      <c r="P235" s="100"/>
      <c r="Q235" s="129"/>
      <c r="R235" s="129"/>
      <c r="S235" s="129"/>
      <c r="T235" s="129"/>
      <c r="U235" s="129"/>
      <c r="V235" s="129"/>
      <c r="W235" s="129"/>
      <c r="X235" s="129"/>
      <c r="Y235" s="129"/>
      <c r="Z235" s="100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</row>
    <row r="236" spans="1:36" s="71" customFormat="1" ht="24" customHeight="1">
      <c r="A236" s="75"/>
      <c r="B236" s="76" t="s">
        <v>160</v>
      </c>
      <c r="H236" s="72" t="s">
        <v>407</v>
      </c>
      <c r="O236" s="129"/>
      <c r="P236" s="100"/>
      <c r="Q236" s="129"/>
      <c r="R236" s="129"/>
      <c r="S236" s="129"/>
      <c r="T236" s="129"/>
      <c r="U236" s="129"/>
      <c r="V236" s="129"/>
      <c r="W236" s="129"/>
      <c r="X236" s="129"/>
      <c r="Y236" s="129"/>
      <c r="Z236" s="100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</row>
    <row r="237" spans="1:36" s="71" customFormat="1" ht="24" customHeight="1">
      <c r="A237" s="75"/>
      <c r="B237" s="76" t="s">
        <v>161</v>
      </c>
      <c r="H237" s="72" t="s">
        <v>408</v>
      </c>
      <c r="O237" s="129"/>
      <c r="P237" s="100"/>
      <c r="Q237" s="129"/>
      <c r="R237" s="129"/>
      <c r="S237" s="129"/>
      <c r="T237" s="129"/>
      <c r="U237" s="129"/>
      <c r="V237" s="129"/>
      <c r="W237" s="129"/>
      <c r="X237" s="129"/>
      <c r="Y237" s="129"/>
      <c r="Z237" s="100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</row>
    <row r="238" spans="1:36" s="71" customFormat="1" ht="24" customHeight="1">
      <c r="A238" s="75"/>
      <c r="B238" s="76" t="s">
        <v>162</v>
      </c>
      <c r="H238" s="72" t="s">
        <v>409</v>
      </c>
      <c r="O238" s="129"/>
      <c r="P238" s="100"/>
      <c r="Q238" s="129"/>
      <c r="R238" s="129"/>
      <c r="S238" s="129"/>
      <c r="T238" s="129"/>
      <c r="U238" s="129"/>
      <c r="V238" s="129"/>
      <c r="W238" s="129"/>
      <c r="X238" s="129"/>
      <c r="Y238" s="129"/>
      <c r="Z238" s="100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</row>
    <row r="239" spans="1:36" s="71" customFormat="1" ht="24" customHeight="1">
      <c r="A239" s="75"/>
      <c r="B239" s="76" t="s">
        <v>163</v>
      </c>
      <c r="H239" s="72" t="s">
        <v>410</v>
      </c>
      <c r="O239" s="129"/>
      <c r="P239" s="100"/>
      <c r="Q239" s="129"/>
      <c r="R239" s="129"/>
      <c r="S239" s="129"/>
      <c r="T239" s="129"/>
      <c r="U239" s="129"/>
      <c r="V239" s="129"/>
      <c r="W239" s="129"/>
      <c r="X239" s="129"/>
      <c r="Y239" s="129"/>
      <c r="Z239" s="100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</row>
    <row r="240" spans="1:36" s="71" customFormat="1" ht="24" customHeight="1">
      <c r="A240" s="75"/>
      <c r="B240" s="76" t="s">
        <v>164</v>
      </c>
      <c r="H240" s="72" t="s">
        <v>411</v>
      </c>
      <c r="O240" s="129"/>
      <c r="P240" s="100"/>
      <c r="Q240" s="129"/>
      <c r="R240" s="129"/>
      <c r="S240" s="129"/>
      <c r="T240" s="129"/>
      <c r="U240" s="129"/>
      <c r="V240" s="129"/>
      <c r="W240" s="129"/>
      <c r="X240" s="129"/>
      <c r="Y240" s="129"/>
      <c r="Z240" s="100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</row>
    <row r="241" spans="1:36" s="71" customFormat="1" ht="24" customHeight="1">
      <c r="A241" s="75"/>
      <c r="B241" s="76" t="s">
        <v>165</v>
      </c>
      <c r="H241" s="72" t="s">
        <v>412</v>
      </c>
      <c r="O241" s="129"/>
      <c r="P241" s="100"/>
      <c r="Q241" s="129"/>
      <c r="R241" s="129"/>
      <c r="S241" s="129"/>
      <c r="T241" s="129"/>
      <c r="U241" s="129"/>
      <c r="V241" s="129"/>
      <c r="W241" s="129"/>
      <c r="X241" s="129"/>
      <c r="Y241" s="129"/>
      <c r="Z241" s="100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</row>
    <row r="242" spans="1:36" s="71" customFormat="1" ht="24" customHeight="1">
      <c r="A242" s="75"/>
      <c r="B242" s="76" t="s">
        <v>166</v>
      </c>
      <c r="H242" s="72" t="s">
        <v>413</v>
      </c>
      <c r="O242" s="129"/>
      <c r="P242" s="100"/>
      <c r="Q242" s="129"/>
      <c r="R242" s="129"/>
      <c r="S242" s="129"/>
      <c r="T242" s="129"/>
      <c r="U242" s="129"/>
      <c r="V242" s="129"/>
      <c r="W242" s="129"/>
      <c r="X242" s="129"/>
      <c r="Y242" s="129"/>
      <c r="Z242" s="100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</row>
    <row r="243" spans="1:36" s="71" customFormat="1" ht="24" customHeight="1">
      <c r="A243" s="75"/>
      <c r="B243" s="76" t="s">
        <v>167</v>
      </c>
      <c r="H243" s="72" t="s">
        <v>414</v>
      </c>
      <c r="O243" s="129"/>
      <c r="P243" s="100"/>
      <c r="Q243" s="129"/>
      <c r="R243" s="129"/>
      <c r="S243" s="129"/>
      <c r="T243" s="129"/>
      <c r="U243" s="129"/>
      <c r="V243" s="129"/>
      <c r="W243" s="129"/>
      <c r="X243" s="129"/>
      <c r="Y243" s="129"/>
      <c r="Z243" s="100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</row>
    <row r="244" spans="1:36" s="71" customFormat="1" ht="24" customHeight="1">
      <c r="A244" s="75"/>
      <c r="B244" s="76" t="s">
        <v>168</v>
      </c>
      <c r="H244" s="72" t="s">
        <v>415</v>
      </c>
      <c r="O244" s="129"/>
      <c r="P244" s="100"/>
      <c r="Q244" s="129"/>
      <c r="R244" s="129"/>
      <c r="S244" s="129"/>
      <c r="T244" s="129"/>
      <c r="U244" s="129"/>
      <c r="V244" s="129"/>
      <c r="W244" s="129"/>
      <c r="X244" s="129"/>
      <c r="Y244" s="129"/>
      <c r="Z244" s="100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</row>
    <row r="245" spans="1:36" s="71" customFormat="1" ht="24" customHeight="1">
      <c r="A245" s="75"/>
      <c r="B245" s="76" t="s">
        <v>169</v>
      </c>
      <c r="H245" s="72" t="s">
        <v>416</v>
      </c>
      <c r="O245" s="129"/>
      <c r="P245" s="100"/>
      <c r="Q245" s="129"/>
      <c r="R245" s="129"/>
      <c r="S245" s="129"/>
      <c r="T245" s="129"/>
      <c r="U245" s="129"/>
      <c r="V245" s="129"/>
      <c r="W245" s="129"/>
      <c r="X245" s="129"/>
      <c r="Y245" s="129"/>
      <c r="Z245" s="100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</row>
    <row r="246" spans="1:36" s="71" customFormat="1" ht="24" customHeight="1">
      <c r="A246" s="75"/>
      <c r="B246" s="76" t="s">
        <v>170</v>
      </c>
      <c r="H246" s="72" t="s">
        <v>417</v>
      </c>
      <c r="O246" s="129"/>
      <c r="P246" s="100"/>
      <c r="Q246" s="129"/>
      <c r="R246" s="129"/>
      <c r="S246" s="129"/>
      <c r="T246" s="129"/>
      <c r="U246" s="129"/>
      <c r="V246" s="129"/>
      <c r="W246" s="129"/>
      <c r="X246" s="129"/>
      <c r="Y246" s="129"/>
      <c r="Z246" s="100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</row>
    <row r="247" spans="1:36" s="71" customFormat="1" ht="24" customHeight="1">
      <c r="A247" s="75"/>
      <c r="B247" s="76" t="s">
        <v>171</v>
      </c>
      <c r="H247" s="72" t="s">
        <v>418</v>
      </c>
      <c r="O247" s="129"/>
      <c r="P247" s="100"/>
      <c r="Q247" s="129"/>
      <c r="R247" s="129"/>
      <c r="S247" s="129"/>
      <c r="T247" s="129"/>
      <c r="U247" s="129"/>
      <c r="V247" s="129"/>
      <c r="W247" s="129"/>
      <c r="X247" s="129"/>
      <c r="Y247" s="129"/>
      <c r="Z247" s="100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</row>
    <row r="248" spans="1:36" s="71" customFormat="1" ht="24" customHeight="1">
      <c r="A248" s="75"/>
      <c r="B248" s="76" t="s">
        <v>172</v>
      </c>
      <c r="H248" s="72" t="s">
        <v>419</v>
      </c>
      <c r="O248" s="129"/>
      <c r="P248" s="100"/>
      <c r="Q248" s="129"/>
      <c r="R248" s="129"/>
      <c r="S248" s="129"/>
      <c r="T248" s="129"/>
      <c r="U248" s="129"/>
      <c r="V248" s="129"/>
      <c r="W248" s="129"/>
      <c r="X248" s="129"/>
      <c r="Y248" s="129"/>
      <c r="Z248" s="100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</row>
    <row r="249" spans="1:36" s="71" customFormat="1" ht="24" customHeight="1">
      <c r="A249" s="75"/>
      <c r="B249" s="76" t="s">
        <v>173</v>
      </c>
      <c r="H249" s="72" t="s">
        <v>420</v>
      </c>
      <c r="O249" s="129"/>
      <c r="P249" s="100"/>
      <c r="Q249" s="129"/>
      <c r="R249" s="129"/>
      <c r="S249" s="129"/>
      <c r="T249" s="129"/>
      <c r="U249" s="129"/>
      <c r="V249" s="129"/>
      <c r="W249" s="129"/>
      <c r="X249" s="129"/>
      <c r="Y249" s="129"/>
      <c r="Z249" s="100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</row>
    <row r="250" spans="1:36" s="71" customFormat="1" ht="24" customHeight="1">
      <c r="A250" s="75"/>
      <c r="B250" s="76" t="s">
        <v>174</v>
      </c>
      <c r="H250" s="72" t="s">
        <v>421</v>
      </c>
      <c r="O250" s="129"/>
      <c r="P250" s="100"/>
      <c r="Q250" s="129"/>
      <c r="R250" s="129"/>
      <c r="S250" s="129"/>
      <c r="T250" s="129"/>
      <c r="U250" s="129"/>
      <c r="V250" s="129"/>
      <c r="W250" s="129"/>
      <c r="X250" s="129"/>
      <c r="Y250" s="129"/>
      <c r="Z250" s="100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</row>
    <row r="251" spans="1:36" s="71" customFormat="1" ht="24" customHeight="1">
      <c r="A251" s="75"/>
      <c r="B251" s="76" t="s">
        <v>175</v>
      </c>
      <c r="H251" s="72" t="s">
        <v>422</v>
      </c>
      <c r="O251" s="129"/>
      <c r="P251" s="100"/>
      <c r="Q251" s="129"/>
      <c r="R251" s="129"/>
      <c r="S251" s="129"/>
      <c r="T251" s="129"/>
      <c r="U251" s="129"/>
      <c r="V251" s="129"/>
      <c r="W251" s="129"/>
      <c r="X251" s="129"/>
      <c r="Y251" s="129"/>
      <c r="Z251" s="100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</row>
    <row r="252" spans="1:36" s="71" customFormat="1" ht="24" customHeight="1">
      <c r="A252" s="75"/>
      <c r="B252" s="76" t="s">
        <v>176</v>
      </c>
      <c r="H252" s="72" t="s">
        <v>422</v>
      </c>
      <c r="O252" s="129"/>
      <c r="P252" s="100"/>
      <c r="Q252" s="129"/>
      <c r="R252" s="129"/>
      <c r="S252" s="129"/>
      <c r="T252" s="129"/>
      <c r="U252" s="129"/>
      <c r="V252" s="129"/>
      <c r="W252" s="129"/>
      <c r="X252" s="129"/>
      <c r="Y252" s="129"/>
      <c r="Z252" s="100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</row>
    <row r="253" spans="1:36" s="71" customFormat="1" ht="24" customHeight="1">
      <c r="A253" s="75"/>
      <c r="B253" s="76" t="s">
        <v>177</v>
      </c>
      <c r="H253" s="72" t="s">
        <v>422</v>
      </c>
      <c r="O253" s="129"/>
      <c r="P253" s="100"/>
      <c r="Q253" s="129"/>
      <c r="R253" s="129"/>
      <c r="S253" s="129"/>
      <c r="T253" s="129"/>
      <c r="U253" s="129"/>
      <c r="V253" s="129"/>
      <c r="W253" s="129"/>
      <c r="X253" s="129"/>
      <c r="Y253" s="129"/>
      <c r="Z253" s="100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</row>
    <row r="254" spans="1:36" s="71" customFormat="1" ht="24" customHeight="1">
      <c r="A254" s="75"/>
      <c r="B254" s="76" t="s">
        <v>178</v>
      </c>
      <c r="H254" s="72" t="s">
        <v>423</v>
      </c>
      <c r="O254" s="129"/>
      <c r="P254" s="100"/>
      <c r="Q254" s="129"/>
      <c r="R254" s="129"/>
      <c r="S254" s="129"/>
      <c r="T254" s="129"/>
      <c r="U254" s="129"/>
      <c r="V254" s="129"/>
      <c r="W254" s="129"/>
      <c r="X254" s="129"/>
      <c r="Y254" s="129"/>
      <c r="Z254" s="100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</row>
    <row r="255" spans="1:36" s="71" customFormat="1" ht="24" customHeight="1">
      <c r="A255" s="75"/>
      <c r="B255" s="76" t="s">
        <v>179</v>
      </c>
      <c r="H255" s="72" t="s">
        <v>424</v>
      </c>
      <c r="O255" s="129"/>
      <c r="P255" s="100"/>
      <c r="Q255" s="129"/>
      <c r="R255" s="129"/>
      <c r="S255" s="129"/>
      <c r="T255" s="129"/>
      <c r="U255" s="129"/>
      <c r="V255" s="129"/>
      <c r="W255" s="129"/>
      <c r="X255" s="129"/>
      <c r="Y255" s="129"/>
      <c r="Z255" s="100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</row>
    <row r="256" spans="1:36" s="71" customFormat="1" ht="24" customHeight="1">
      <c r="A256" s="75"/>
      <c r="B256" s="76" t="s">
        <v>180</v>
      </c>
      <c r="H256" s="72" t="s">
        <v>425</v>
      </c>
      <c r="O256" s="129"/>
      <c r="P256" s="100"/>
      <c r="Q256" s="129"/>
      <c r="R256" s="129"/>
      <c r="S256" s="129"/>
      <c r="T256" s="129"/>
      <c r="U256" s="129"/>
      <c r="V256" s="129"/>
      <c r="W256" s="129"/>
      <c r="X256" s="129"/>
      <c r="Y256" s="129"/>
      <c r="Z256" s="100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</row>
    <row r="257" spans="1:36" s="71" customFormat="1" ht="24" customHeight="1">
      <c r="A257" s="75"/>
      <c r="B257" s="76" t="s">
        <v>181</v>
      </c>
      <c r="H257" s="72" t="s">
        <v>426</v>
      </c>
      <c r="O257" s="129"/>
      <c r="P257" s="100"/>
      <c r="Q257" s="129"/>
      <c r="R257" s="129"/>
      <c r="S257" s="129"/>
      <c r="T257" s="129"/>
      <c r="U257" s="129"/>
      <c r="V257" s="129"/>
      <c r="W257" s="129"/>
      <c r="X257" s="129"/>
      <c r="Y257" s="129"/>
      <c r="Z257" s="100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</row>
    <row r="258" spans="1:36" s="71" customFormat="1" ht="24" customHeight="1">
      <c r="A258" s="75"/>
      <c r="B258" s="76" t="s">
        <v>182</v>
      </c>
      <c r="H258" s="72" t="s">
        <v>427</v>
      </c>
      <c r="O258" s="129"/>
      <c r="P258" s="100"/>
      <c r="Q258" s="129"/>
      <c r="R258" s="129"/>
      <c r="S258" s="129"/>
      <c r="T258" s="129"/>
      <c r="U258" s="129"/>
      <c r="V258" s="129"/>
      <c r="W258" s="129"/>
      <c r="X258" s="129"/>
      <c r="Y258" s="129"/>
      <c r="Z258" s="100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</row>
    <row r="259" spans="1:36" s="71" customFormat="1" ht="24" customHeight="1">
      <c r="A259" s="75"/>
      <c r="B259" s="76" t="s">
        <v>183</v>
      </c>
      <c r="H259" s="72" t="s">
        <v>428</v>
      </c>
      <c r="O259" s="129"/>
      <c r="P259" s="100"/>
      <c r="Q259" s="129"/>
      <c r="R259" s="129"/>
      <c r="S259" s="129"/>
      <c r="T259" s="129"/>
      <c r="U259" s="129"/>
      <c r="V259" s="129"/>
      <c r="W259" s="129"/>
      <c r="X259" s="129"/>
      <c r="Y259" s="129"/>
      <c r="Z259" s="100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</row>
    <row r="260" spans="1:36" s="71" customFormat="1" ht="24" customHeight="1">
      <c r="A260" s="75"/>
      <c r="B260" s="76" t="s">
        <v>184</v>
      </c>
      <c r="H260" s="72" t="s">
        <v>429</v>
      </c>
      <c r="O260" s="129"/>
      <c r="P260" s="100"/>
      <c r="Q260" s="129"/>
      <c r="R260" s="129"/>
      <c r="S260" s="129"/>
      <c r="T260" s="129"/>
      <c r="U260" s="129"/>
      <c r="V260" s="129"/>
      <c r="W260" s="129"/>
      <c r="X260" s="129"/>
      <c r="Y260" s="129"/>
      <c r="Z260" s="100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</row>
    <row r="261" spans="1:36" s="71" customFormat="1" ht="24" customHeight="1">
      <c r="A261" s="75"/>
      <c r="B261" s="76" t="s">
        <v>185</v>
      </c>
      <c r="H261" s="72" t="s">
        <v>430</v>
      </c>
      <c r="O261" s="129"/>
      <c r="P261" s="100"/>
      <c r="Q261" s="129"/>
      <c r="R261" s="129"/>
      <c r="S261" s="129"/>
      <c r="T261" s="129"/>
      <c r="U261" s="129"/>
      <c r="V261" s="129"/>
      <c r="W261" s="129"/>
      <c r="X261" s="129"/>
      <c r="Y261" s="129"/>
      <c r="Z261" s="100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</row>
    <row r="262" spans="1:36" s="71" customFormat="1" ht="24" customHeight="1">
      <c r="A262" s="75"/>
      <c r="B262" s="76" t="s">
        <v>186</v>
      </c>
      <c r="H262" s="72" t="s">
        <v>431</v>
      </c>
      <c r="O262" s="129"/>
      <c r="P262" s="100"/>
      <c r="Q262" s="129"/>
      <c r="R262" s="129"/>
      <c r="S262" s="129"/>
      <c r="T262" s="129"/>
      <c r="U262" s="129"/>
      <c r="V262" s="129"/>
      <c r="W262" s="129"/>
      <c r="X262" s="129"/>
      <c r="Y262" s="129"/>
      <c r="Z262" s="100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</row>
    <row r="263" spans="1:36" s="71" customFormat="1" ht="24" customHeight="1">
      <c r="A263" s="75"/>
      <c r="B263" s="76" t="s">
        <v>187</v>
      </c>
      <c r="H263" s="72" t="s">
        <v>432</v>
      </c>
      <c r="O263" s="129"/>
      <c r="P263" s="100"/>
      <c r="Q263" s="129"/>
      <c r="R263" s="129"/>
      <c r="S263" s="129"/>
      <c r="T263" s="129"/>
      <c r="U263" s="129"/>
      <c r="V263" s="129"/>
      <c r="W263" s="129"/>
      <c r="X263" s="129"/>
      <c r="Y263" s="129"/>
      <c r="Z263" s="100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</row>
    <row r="264" spans="1:36" s="71" customFormat="1" ht="24" customHeight="1">
      <c r="A264" s="75"/>
      <c r="B264" s="76" t="s">
        <v>188</v>
      </c>
      <c r="H264" s="72" t="s">
        <v>433</v>
      </c>
      <c r="O264" s="129"/>
      <c r="P264" s="100"/>
      <c r="Q264" s="129"/>
      <c r="R264" s="129"/>
      <c r="S264" s="129"/>
      <c r="T264" s="129"/>
      <c r="U264" s="129"/>
      <c r="V264" s="129"/>
      <c r="W264" s="129"/>
      <c r="X264" s="129"/>
      <c r="Y264" s="129"/>
      <c r="Z264" s="100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</row>
    <row r="265" spans="1:36" s="71" customFormat="1" ht="24" customHeight="1">
      <c r="A265" s="75"/>
      <c r="B265" s="76" t="s">
        <v>189</v>
      </c>
      <c r="H265" s="72" t="s">
        <v>434</v>
      </c>
      <c r="O265" s="129"/>
      <c r="P265" s="100"/>
      <c r="Q265" s="129"/>
      <c r="R265" s="129"/>
      <c r="S265" s="129"/>
      <c r="T265" s="129"/>
      <c r="U265" s="129"/>
      <c r="V265" s="129"/>
      <c r="W265" s="129"/>
      <c r="X265" s="129"/>
      <c r="Y265" s="129"/>
      <c r="Z265" s="100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</row>
    <row r="266" spans="1:36" s="71" customFormat="1" ht="24" customHeight="1">
      <c r="A266" s="75"/>
      <c r="B266" s="76" t="s">
        <v>190</v>
      </c>
      <c r="H266" s="72" t="s">
        <v>435</v>
      </c>
      <c r="O266" s="129"/>
      <c r="P266" s="100"/>
      <c r="Q266" s="129"/>
      <c r="R266" s="129"/>
      <c r="S266" s="129"/>
      <c r="T266" s="129"/>
      <c r="U266" s="129"/>
      <c r="V266" s="129"/>
      <c r="W266" s="129"/>
      <c r="X266" s="129"/>
      <c r="Y266" s="129"/>
      <c r="Z266" s="100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</row>
    <row r="267" spans="1:36" s="71" customFormat="1" ht="24" customHeight="1">
      <c r="A267" s="75"/>
      <c r="B267" s="76" t="s">
        <v>191</v>
      </c>
      <c r="H267" s="72" t="s">
        <v>436</v>
      </c>
      <c r="O267" s="129"/>
      <c r="P267" s="100"/>
      <c r="Q267" s="129"/>
      <c r="R267" s="129"/>
      <c r="S267" s="129"/>
      <c r="T267" s="129"/>
      <c r="U267" s="129"/>
      <c r="V267" s="129"/>
      <c r="W267" s="129"/>
      <c r="X267" s="129"/>
      <c r="Y267" s="129"/>
      <c r="Z267" s="100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</row>
    <row r="268" spans="1:36" s="71" customFormat="1" ht="24" customHeight="1">
      <c r="A268" s="75"/>
      <c r="B268" s="76" t="s">
        <v>192</v>
      </c>
      <c r="H268" s="72" t="s">
        <v>437</v>
      </c>
      <c r="O268" s="129"/>
      <c r="P268" s="100"/>
      <c r="Q268" s="129"/>
      <c r="R268" s="129"/>
      <c r="S268" s="129"/>
      <c r="T268" s="129"/>
      <c r="U268" s="129"/>
      <c r="V268" s="129"/>
      <c r="W268" s="129"/>
      <c r="X268" s="129"/>
      <c r="Y268" s="129"/>
      <c r="Z268" s="100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</row>
    <row r="269" spans="1:36" s="71" customFormat="1" ht="24" customHeight="1">
      <c r="A269" s="75"/>
      <c r="B269" s="76" t="s">
        <v>193</v>
      </c>
      <c r="H269" s="72" t="s">
        <v>438</v>
      </c>
      <c r="O269" s="129"/>
      <c r="P269" s="100"/>
      <c r="Q269" s="129"/>
      <c r="R269" s="129"/>
      <c r="S269" s="129"/>
      <c r="T269" s="129"/>
      <c r="U269" s="129"/>
      <c r="V269" s="129"/>
      <c r="W269" s="129"/>
      <c r="X269" s="129"/>
      <c r="Y269" s="129"/>
      <c r="Z269" s="100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</row>
    <row r="270" spans="1:36" s="71" customFormat="1" ht="24" customHeight="1">
      <c r="A270" s="75"/>
      <c r="B270" s="76" t="s">
        <v>194</v>
      </c>
      <c r="H270" s="72" t="s">
        <v>439</v>
      </c>
      <c r="O270" s="129"/>
      <c r="P270" s="100"/>
      <c r="Q270" s="129"/>
      <c r="R270" s="129"/>
      <c r="S270" s="129"/>
      <c r="T270" s="129"/>
      <c r="U270" s="129"/>
      <c r="V270" s="129"/>
      <c r="W270" s="129"/>
      <c r="X270" s="129"/>
      <c r="Y270" s="129"/>
      <c r="Z270" s="100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</row>
    <row r="271" spans="1:36" s="71" customFormat="1" ht="24" customHeight="1">
      <c r="A271" s="75"/>
      <c r="B271" s="76" t="s">
        <v>195</v>
      </c>
      <c r="H271" s="72" t="s">
        <v>440</v>
      </c>
      <c r="O271" s="129"/>
      <c r="P271" s="100"/>
      <c r="Q271" s="129"/>
      <c r="R271" s="129"/>
      <c r="S271" s="129"/>
      <c r="T271" s="129"/>
      <c r="U271" s="129"/>
      <c r="V271" s="129"/>
      <c r="W271" s="129"/>
      <c r="X271" s="129"/>
      <c r="Y271" s="129"/>
      <c r="Z271" s="100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</row>
    <row r="272" spans="1:36" s="71" customFormat="1" ht="24" customHeight="1">
      <c r="A272" s="75"/>
      <c r="B272" s="76" t="s">
        <v>196</v>
      </c>
      <c r="H272" s="72" t="s">
        <v>441</v>
      </c>
      <c r="O272" s="129"/>
      <c r="P272" s="100"/>
      <c r="Q272" s="129"/>
      <c r="R272" s="129"/>
      <c r="S272" s="129"/>
      <c r="T272" s="129"/>
      <c r="U272" s="129"/>
      <c r="V272" s="129"/>
      <c r="W272" s="129"/>
      <c r="X272" s="129"/>
      <c r="Y272" s="129"/>
      <c r="Z272" s="100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</row>
    <row r="273" spans="1:36" s="71" customFormat="1" ht="24" customHeight="1">
      <c r="A273" s="75"/>
      <c r="B273" s="76" t="s">
        <v>197</v>
      </c>
      <c r="H273" s="72" t="s">
        <v>441</v>
      </c>
      <c r="O273" s="129"/>
      <c r="P273" s="100"/>
      <c r="Q273" s="129"/>
      <c r="R273" s="129"/>
      <c r="S273" s="129"/>
      <c r="T273" s="129"/>
      <c r="U273" s="129"/>
      <c r="V273" s="129"/>
      <c r="W273" s="129"/>
      <c r="X273" s="129"/>
      <c r="Y273" s="129"/>
      <c r="Z273" s="100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</row>
    <row r="274" spans="1:36" s="71" customFormat="1" ht="24" customHeight="1">
      <c r="A274" s="75"/>
      <c r="B274" s="76" t="s">
        <v>198</v>
      </c>
      <c r="H274" s="72" t="s">
        <v>442</v>
      </c>
      <c r="O274" s="129"/>
      <c r="P274" s="100"/>
      <c r="Q274" s="129"/>
      <c r="R274" s="129"/>
      <c r="S274" s="129"/>
      <c r="T274" s="129"/>
      <c r="U274" s="129"/>
      <c r="V274" s="129"/>
      <c r="W274" s="129"/>
      <c r="X274" s="129"/>
      <c r="Y274" s="129"/>
      <c r="Z274" s="100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</row>
    <row r="275" spans="1:36" s="71" customFormat="1" ht="24" customHeight="1">
      <c r="A275" s="75"/>
      <c r="B275" s="76" t="s">
        <v>199</v>
      </c>
      <c r="H275" s="72" t="s">
        <v>443</v>
      </c>
      <c r="O275" s="129"/>
      <c r="P275" s="100"/>
      <c r="Q275" s="129"/>
      <c r="R275" s="129"/>
      <c r="S275" s="129"/>
      <c r="T275" s="129"/>
      <c r="U275" s="129"/>
      <c r="V275" s="129"/>
      <c r="W275" s="129"/>
      <c r="X275" s="129"/>
      <c r="Y275" s="129"/>
      <c r="Z275" s="100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</row>
    <row r="276" spans="1:36" s="71" customFormat="1" ht="24" customHeight="1">
      <c r="A276" s="75"/>
      <c r="B276" s="76" t="s">
        <v>200</v>
      </c>
      <c r="H276" s="72" t="s">
        <v>444</v>
      </c>
      <c r="O276" s="129"/>
      <c r="P276" s="100"/>
      <c r="Q276" s="129"/>
      <c r="R276" s="129"/>
      <c r="S276" s="129"/>
      <c r="T276" s="129"/>
      <c r="U276" s="129"/>
      <c r="V276" s="129"/>
      <c r="W276" s="129"/>
      <c r="X276" s="129"/>
      <c r="Y276" s="129"/>
      <c r="Z276" s="100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</row>
    <row r="277" spans="1:36" s="71" customFormat="1" ht="24" customHeight="1">
      <c r="A277" s="75"/>
      <c r="B277" s="76" t="s">
        <v>201</v>
      </c>
      <c r="H277" s="72" t="s">
        <v>445</v>
      </c>
      <c r="O277" s="129"/>
      <c r="P277" s="100"/>
      <c r="Q277" s="129"/>
      <c r="R277" s="129"/>
      <c r="S277" s="129"/>
      <c r="T277" s="129"/>
      <c r="U277" s="129"/>
      <c r="V277" s="129"/>
      <c r="W277" s="129"/>
      <c r="X277" s="129"/>
      <c r="Y277" s="129"/>
      <c r="Z277" s="100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</row>
    <row r="278" spans="1:36" s="71" customFormat="1" ht="24" customHeight="1">
      <c r="A278" s="75"/>
      <c r="B278" s="76" t="s">
        <v>202</v>
      </c>
      <c r="H278" s="72" t="s">
        <v>446</v>
      </c>
      <c r="O278" s="129"/>
      <c r="P278" s="100"/>
      <c r="Q278" s="129"/>
      <c r="R278" s="129"/>
      <c r="S278" s="129"/>
      <c r="T278" s="129"/>
      <c r="U278" s="129"/>
      <c r="V278" s="129"/>
      <c r="W278" s="129"/>
      <c r="X278" s="129"/>
      <c r="Y278" s="129"/>
      <c r="Z278" s="100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</row>
    <row r="279" spans="1:36" s="71" customFormat="1" ht="24" customHeight="1">
      <c r="A279" s="75"/>
      <c r="B279" s="76" t="s">
        <v>203</v>
      </c>
      <c r="H279" s="72" t="s">
        <v>447</v>
      </c>
      <c r="O279" s="129"/>
      <c r="P279" s="100"/>
      <c r="Q279" s="129"/>
      <c r="R279" s="129"/>
      <c r="S279" s="129"/>
      <c r="T279" s="129"/>
      <c r="U279" s="129"/>
      <c r="V279" s="129"/>
      <c r="W279" s="129"/>
      <c r="X279" s="129"/>
      <c r="Y279" s="129"/>
      <c r="Z279" s="100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</row>
    <row r="280" spans="1:36" s="71" customFormat="1" ht="24" customHeight="1">
      <c r="A280" s="75"/>
      <c r="B280" s="76" t="s">
        <v>204</v>
      </c>
      <c r="H280" s="72" t="s">
        <v>448</v>
      </c>
      <c r="O280" s="129"/>
      <c r="P280" s="100"/>
      <c r="Q280" s="129"/>
      <c r="R280" s="129"/>
      <c r="S280" s="129"/>
      <c r="T280" s="129"/>
      <c r="U280" s="129"/>
      <c r="V280" s="129"/>
      <c r="W280" s="129"/>
      <c r="X280" s="129"/>
      <c r="Y280" s="129"/>
      <c r="Z280" s="100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</row>
    <row r="281" spans="1:36" s="71" customFormat="1" ht="24" customHeight="1">
      <c r="A281" s="75"/>
      <c r="B281" s="76" t="s">
        <v>205</v>
      </c>
      <c r="H281" s="72" t="s">
        <v>449</v>
      </c>
      <c r="O281" s="129"/>
      <c r="P281" s="100"/>
      <c r="Q281" s="129"/>
      <c r="R281" s="129"/>
      <c r="S281" s="129"/>
      <c r="T281" s="129"/>
      <c r="U281" s="129"/>
      <c r="V281" s="129"/>
      <c r="W281" s="129"/>
      <c r="X281" s="129"/>
      <c r="Y281" s="129"/>
      <c r="Z281" s="100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</row>
    <row r="282" spans="1:36" s="71" customFormat="1" ht="24" customHeight="1">
      <c r="A282" s="75"/>
      <c r="B282" s="76" t="s">
        <v>206</v>
      </c>
      <c r="H282" s="72" t="s">
        <v>450</v>
      </c>
      <c r="O282" s="129"/>
      <c r="P282" s="100"/>
      <c r="Q282" s="129"/>
      <c r="R282" s="129"/>
      <c r="S282" s="129"/>
      <c r="T282" s="129"/>
      <c r="U282" s="129"/>
      <c r="V282" s="129"/>
      <c r="W282" s="129"/>
      <c r="X282" s="129"/>
      <c r="Y282" s="129"/>
      <c r="Z282" s="100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</row>
    <row r="283" spans="1:36" s="71" customFormat="1" ht="24" customHeight="1">
      <c r="A283" s="75"/>
      <c r="B283" s="76" t="s">
        <v>207</v>
      </c>
      <c r="H283" s="72" t="s">
        <v>451</v>
      </c>
      <c r="O283" s="129"/>
      <c r="P283" s="100"/>
      <c r="Q283" s="129"/>
      <c r="R283" s="129"/>
      <c r="S283" s="129"/>
      <c r="T283" s="129"/>
      <c r="U283" s="129"/>
      <c r="V283" s="129"/>
      <c r="W283" s="129"/>
      <c r="X283" s="129"/>
      <c r="Y283" s="129"/>
      <c r="Z283" s="100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</row>
    <row r="284" spans="1:36" s="71" customFormat="1" ht="24" customHeight="1">
      <c r="A284" s="75"/>
      <c r="B284" s="76" t="s">
        <v>208</v>
      </c>
      <c r="H284" s="72" t="s">
        <v>452</v>
      </c>
      <c r="O284" s="129"/>
      <c r="P284" s="100"/>
      <c r="Q284" s="129"/>
      <c r="R284" s="129"/>
      <c r="S284" s="129"/>
      <c r="T284" s="129"/>
      <c r="U284" s="129"/>
      <c r="V284" s="129"/>
      <c r="W284" s="129"/>
      <c r="X284" s="129"/>
      <c r="Y284" s="129"/>
      <c r="Z284" s="100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</row>
    <row r="285" spans="1:36" s="71" customFormat="1" ht="24" customHeight="1">
      <c r="A285" s="75"/>
      <c r="B285" s="76" t="s">
        <v>209</v>
      </c>
      <c r="H285" s="72" t="s">
        <v>453</v>
      </c>
      <c r="O285" s="129"/>
      <c r="P285" s="100"/>
      <c r="Q285" s="129"/>
      <c r="R285" s="129"/>
      <c r="S285" s="129"/>
      <c r="T285" s="129"/>
      <c r="U285" s="129"/>
      <c r="V285" s="129"/>
      <c r="W285" s="129"/>
      <c r="X285" s="129"/>
      <c r="Y285" s="129"/>
      <c r="Z285" s="100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</row>
    <row r="286" spans="1:36" s="71" customFormat="1" ht="24" customHeight="1">
      <c r="A286" s="75"/>
      <c r="B286" s="76" t="s">
        <v>210</v>
      </c>
      <c r="H286" s="72" t="s">
        <v>454</v>
      </c>
      <c r="O286" s="129"/>
      <c r="P286" s="100"/>
      <c r="Q286" s="129"/>
      <c r="R286" s="129"/>
      <c r="S286" s="129"/>
      <c r="T286" s="129"/>
      <c r="U286" s="129"/>
      <c r="V286" s="129"/>
      <c r="W286" s="129"/>
      <c r="X286" s="129"/>
      <c r="Y286" s="129"/>
      <c r="Z286" s="100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</row>
    <row r="287" spans="1:36" s="71" customFormat="1" ht="24" customHeight="1">
      <c r="A287" s="75"/>
      <c r="B287" s="76" t="s">
        <v>211</v>
      </c>
      <c r="H287" s="72" t="s">
        <v>455</v>
      </c>
      <c r="O287" s="129"/>
      <c r="P287" s="100"/>
      <c r="Q287" s="129"/>
      <c r="R287" s="129"/>
      <c r="S287" s="129"/>
      <c r="T287" s="129"/>
      <c r="U287" s="129"/>
      <c r="V287" s="129"/>
      <c r="W287" s="129"/>
      <c r="X287" s="129"/>
      <c r="Y287" s="129"/>
      <c r="Z287" s="100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</row>
    <row r="288" spans="1:36" s="71" customFormat="1" ht="24" customHeight="1">
      <c r="A288" s="75"/>
      <c r="B288" s="76" t="s">
        <v>212</v>
      </c>
      <c r="H288" s="72" t="s">
        <v>456</v>
      </c>
      <c r="O288" s="129"/>
      <c r="P288" s="100"/>
      <c r="Q288" s="129"/>
      <c r="R288" s="129"/>
      <c r="S288" s="129"/>
      <c r="T288" s="129"/>
      <c r="U288" s="129"/>
      <c r="V288" s="129"/>
      <c r="W288" s="129"/>
      <c r="X288" s="129"/>
      <c r="Y288" s="129"/>
      <c r="Z288" s="100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</row>
    <row r="289" spans="1:36" s="71" customFormat="1" ht="24" customHeight="1">
      <c r="A289" s="75"/>
      <c r="B289" s="76" t="s">
        <v>213</v>
      </c>
      <c r="H289" s="72" t="s">
        <v>457</v>
      </c>
      <c r="O289" s="129"/>
      <c r="P289" s="100"/>
      <c r="Q289" s="129"/>
      <c r="R289" s="129"/>
      <c r="S289" s="129"/>
      <c r="T289" s="129"/>
      <c r="U289" s="129"/>
      <c r="V289" s="129"/>
      <c r="W289" s="129"/>
      <c r="X289" s="129"/>
      <c r="Y289" s="129"/>
      <c r="Z289" s="100"/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129"/>
    </row>
    <row r="290" spans="1:36" s="71" customFormat="1" ht="24" customHeight="1">
      <c r="A290" s="75"/>
      <c r="B290" s="77" t="s">
        <v>635</v>
      </c>
      <c r="H290" s="72" t="s">
        <v>458</v>
      </c>
      <c r="O290" s="129"/>
      <c r="P290" s="100"/>
      <c r="Q290" s="129"/>
      <c r="R290" s="129"/>
      <c r="S290" s="129"/>
      <c r="T290" s="129"/>
      <c r="U290" s="129"/>
      <c r="V290" s="129"/>
      <c r="W290" s="129"/>
      <c r="X290" s="129"/>
      <c r="Y290" s="129"/>
      <c r="Z290" s="100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</row>
    <row r="291" spans="1:36" s="71" customFormat="1" ht="24" customHeight="1">
      <c r="A291" s="75"/>
      <c r="B291" s="76" t="s">
        <v>214</v>
      </c>
      <c r="H291" s="72" t="s">
        <v>459</v>
      </c>
      <c r="O291" s="129"/>
      <c r="P291" s="100"/>
      <c r="Q291" s="129"/>
      <c r="R291" s="129"/>
      <c r="S291" s="129"/>
      <c r="T291" s="129"/>
      <c r="U291" s="129"/>
      <c r="V291" s="129"/>
      <c r="W291" s="129"/>
      <c r="X291" s="129"/>
      <c r="Y291" s="129"/>
      <c r="Z291" s="100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129"/>
    </row>
    <row r="292" spans="1:36" s="71" customFormat="1" ht="24" customHeight="1">
      <c r="A292" s="75"/>
      <c r="B292" s="76" t="s">
        <v>215</v>
      </c>
      <c r="H292" s="72" t="s">
        <v>460</v>
      </c>
      <c r="O292" s="129"/>
      <c r="P292" s="100"/>
      <c r="Q292" s="129"/>
      <c r="R292" s="129"/>
      <c r="S292" s="129"/>
      <c r="T292" s="129"/>
      <c r="U292" s="129"/>
      <c r="V292" s="129"/>
      <c r="W292" s="129"/>
      <c r="X292" s="129"/>
      <c r="Y292" s="129"/>
      <c r="Z292" s="100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</row>
    <row r="293" spans="1:36" s="71" customFormat="1" ht="24" customHeight="1">
      <c r="A293" s="75"/>
      <c r="B293" s="76" t="s">
        <v>216</v>
      </c>
      <c r="H293" s="72" t="s">
        <v>461</v>
      </c>
      <c r="O293" s="129"/>
      <c r="P293" s="100"/>
      <c r="Q293" s="129"/>
      <c r="R293" s="129"/>
      <c r="S293" s="129"/>
      <c r="T293" s="129"/>
      <c r="U293" s="129"/>
      <c r="V293" s="129"/>
      <c r="W293" s="129"/>
      <c r="X293" s="129"/>
      <c r="Y293" s="129"/>
      <c r="Z293" s="100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</row>
    <row r="294" spans="1:36" s="71" customFormat="1" ht="24" customHeight="1">
      <c r="A294" s="75"/>
      <c r="B294" s="76" t="s">
        <v>217</v>
      </c>
      <c r="H294" s="72" t="s">
        <v>462</v>
      </c>
      <c r="O294" s="129"/>
      <c r="P294" s="100"/>
      <c r="Q294" s="129"/>
      <c r="R294" s="129"/>
      <c r="S294" s="129"/>
      <c r="T294" s="129"/>
      <c r="U294" s="129"/>
      <c r="V294" s="129"/>
      <c r="W294" s="129"/>
      <c r="X294" s="129"/>
      <c r="Y294" s="129"/>
      <c r="Z294" s="100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</row>
    <row r="295" spans="1:36" s="71" customFormat="1" ht="24" customHeight="1">
      <c r="A295" s="75"/>
      <c r="B295" s="76" t="s">
        <v>218</v>
      </c>
      <c r="H295" s="72" t="s">
        <v>463</v>
      </c>
      <c r="O295" s="129"/>
      <c r="P295" s="100"/>
      <c r="Q295" s="129"/>
      <c r="R295" s="129"/>
      <c r="S295" s="129"/>
      <c r="T295" s="129"/>
      <c r="U295" s="129"/>
      <c r="V295" s="129"/>
      <c r="W295" s="129"/>
      <c r="X295" s="129"/>
      <c r="Y295" s="129"/>
      <c r="Z295" s="100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</row>
    <row r="296" spans="1:36" s="71" customFormat="1" ht="24" customHeight="1">
      <c r="A296" s="75"/>
      <c r="B296" s="76" t="s">
        <v>219</v>
      </c>
      <c r="H296" s="72" t="s">
        <v>464</v>
      </c>
      <c r="O296" s="129"/>
      <c r="P296" s="100"/>
      <c r="Q296" s="129"/>
      <c r="R296" s="129"/>
      <c r="S296" s="129"/>
      <c r="T296" s="129"/>
      <c r="U296" s="129"/>
      <c r="V296" s="129"/>
      <c r="W296" s="129"/>
      <c r="X296" s="129"/>
      <c r="Y296" s="129"/>
      <c r="Z296" s="100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</row>
    <row r="297" spans="1:36" s="71" customFormat="1" ht="24" customHeight="1">
      <c r="A297" s="75"/>
      <c r="B297" s="76" t="s">
        <v>220</v>
      </c>
      <c r="H297" s="72" t="s">
        <v>465</v>
      </c>
      <c r="O297" s="129"/>
      <c r="P297" s="100"/>
      <c r="Q297" s="129"/>
      <c r="R297" s="129"/>
      <c r="S297" s="129"/>
      <c r="T297" s="129"/>
      <c r="U297" s="129"/>
      <c r="V297" s="129"/>
      <c r="W297" s="129"/>
      <c r="X297" s="129"/>
      <c r="Y297" s="129"/>
      <c r="Z297" s="100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</row>
    <row r="298" spans="1:36" s="71" customFormat="1" ht="24" customHeight="1">
      <c r="A298" s="75"/>
      <c r="B298" s="76" t="s">
        <v>221</v>
      </c>
      <c r="H298" s="72" t="s">
        <v>466</v>
      </c>
      <c r="O298" s="129"/>
      <c r="P298" s="100"/>
      <c r="Q298" s="129"/>
      <c r="R298" s="129"/>
      <c r="S298" s="129"/>
      <c r="T298" s="129"/>
      <c r="U298" s="129"/>
      <c r="V298" s="129"/>
      <c r="W298" s="129"/>
      <c r="X298" s="129"/>
      <c r="Y298" s="129"/>
      <c r="Z298" s="100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</row>
    <row r="299" spans="1:36" s="71" customFormat="1" ht="24" customHeight="1">
      <c r="A299" s="75"/>
      <c r="B299" s="76" t="s">
        <v>222</v>
      </c>
      <c r="H299" s="72" t="s">
        <v>467</v>
      </c>
      <c r="O299" s="129"/>
      <c r="P299" s="100"/>
      <c r="Q299" s="129"/>
      <c r="R299" s="129"/>
      <c r="S299" s="129"/>
      <c r="T299" s="129"/>
      <c r="U299" s="129"/>
      <c r="V299" s="129"/>
      <c r="W299" s="129"/>
      <c r="X299" s="129"/>
      <c r="Y299" s="129"/>
      <c r="Z299" s="100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129"/>
    </row>
    <row r="300" spans="1:36" s="71" customFormat="1" ht="24" customHeight="1">
      <c r="A300" s="75"/>
      <c r="B300" s="76" t="s">
        <v>223</v>
      </c>
      <c r="H300" s="72" t="s">
        <v>468</v>
      </c>
      <c r="O300" s="129"/>
      <c r="P300" s="100"/>
      <c r="Q300" s="129"/>
      <c r="R300" s="129"/>
      <c r="S300" s="129"/>
      <c r="T300" s="129"/>
      <c r="U300" s="129"/>
      <c r="V300" s="129"/>
      <c r="W300" s="129"/>
      <c r="X300" s="129"/>
      <c r="Y300" s="129"/>
      <c r="Z300" s="100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</row>
    <row r="301" spans="1:36" s="71" customFormat="1" ht="24" customHeight="1">
      <c r="A301" s="75"/>
      <c r="B301" s="76" t="s">
        <v>224</v>
      </c>
      <c r="H301" s="72" t="s">
        <v>469</v>
      </c>
      <c r="O301" s="129"/>
      <c r="P301" s="100"/>
      <c r="Q301" s="129"/>
      <c r="R301" s="129"/>
      <c r="S301" s="129"/>
      <c r="T301" s="129"/>
      <c r="U301" s="129"/>
      <c r="V301" s="129"/>
      <c r="W301" s="129"/>
      <c r="X301" s="129"/>
      <c r="Y301" s="129"/>
      <c r="Z301" s="100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</row>
    <row r="302" spans="1:36" s="71" customFormat="1" ht="24" customHeight="1">
      <c r="A302" s="75"/>
      <c r="B302" s="76" t="s">
        <v>225</v>
      </c>
      <c r="H302" s="72" t="s">
        <v>470</v>
      </c>
      <c r="O302" s="129"/>
      <c r="P302" s="100"/>
      <c r="Q302" s="129"/>
      <c r="R302" s="129"/>
      <c r="S302" s="129"/>
      <c r="T302" s="129"/>
      <c r="U302" s="129"/>
      <c r="V302" s="129"/>
      <c r="W302" s="129"/>
      <c r="X302" s="129"/>
      <c r="Y302" s="129"/>
      <c r="Z302" s="100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</row>
    <row r="303" spans="1:36" s="71" customFormat="1" ht="24" customHeight="1">
      <c r="A303" s="75"/>
      <c r="B303" s="76" t="s">
        <v>226</v>
      </c>
      <c r="H303" s="72" t="s">
        <v>471</v>
      </c>
      <c r="O303" s="129"/>
      <c r="P303" s="100"/>
      <c r="Q303" s="129"/>
      <c r="R303" s="129"/>
      <c r="S303" s="129"/>
      <c r="T303" s="129"/>
      <c r="U303" s="129"/>
      <c r="V303" s="129"/>
      <c r="W303" s="129"/>
      <c r="X303" s="129"/>
      <c r="Y303" s="129"/>
      <c r="Z303" s="100"/>
      <c r="AA303" s="129"/>
      <c r="AB303" s="129"/>
      <c r="AC303" s="129"/>
      <c r="AD303" s="129"/>
      <c r="AE303" s="129"/>
      <c r="AF303" s="129"/>
      <c r="AG303" s="129"/>
      <c r="AH303" s="129"/>
      <c r="AI303" s="129"/>
      <c r="AJ303" s="129"/>
    </row>
    <row r="304" spans="1:36" s="71" customFormat="1" ht="24" customHeight="1">
      <c r="A304" s="75"/>
      <c r="B304" s="76" t="s">
        <v>227</v>
      </c>
      <c r="H304" s="72" t="s">
        <v>472</v>
      </c>
      <c r="O304" s="129"/>
      <c r="P304" s="100"/>
      <c r="Q304" s="129"/>
      <c r="R304" s="129"/>
      <c r="S304" s="129"/>
      <c r="T304" s="129"/>
      <c r="U304" s="129"/>
      <c r="V304" s="129"/>
      <c r="W304" s="129"/>
      <c r="X304" s="129"/>
      <c r="Y304" s="129"/>
      <c r="Z304" s="100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</row>
    <row r="305" spans="1:36" s="71" customFormat="1" ht="24" customHeight="1">
      <c r="A305" s="75"/>
      <c r="B305" s="77" t="s">
        <v>636</v>
      </c>
      <c r="H305" s="72" t="s">
        <v>473</v>
      </c>
      <c r="O305" s="129"/>
      <c r="P305" s="100"/>
      <c r="Q305" s="129"/>
      <c r="R305" s="129"/>
      <c r="S305" s="129"/>
      <c r="T305" s="129"/>
      <c r="U305" s="129"/>
      <c r="V305" s="129"/>
      <c r="W305" s="129"/>
      <c r="X305" s="129"/>
      <c r="Y305" s="129"/>
      <c r="Z305" s="100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</row>
    <row r="306" spans="1:36" s="71" customFormat="1" ht="24" customHeight="1">
      <c r="A306" s="75"/>
      <c r="B306" s="76" t="s">
        <v>228</v>
      </c>
      <c r="H306" s="72" t="s">
        <v>474</v>
      </c>
      <c r="O306" s="129"/>
      <c r="P306" s="100"/>
      <c r="Q306" s="129"/>
      <c r="R306" s="129"/>
      <c r="S306" s="129"/>
      <c r="T306" s="129"/>
      <c r="U306" s="129"/>
      <c r="V306" s="129"/>
      <c r="W306" s="129"/>
      <c r="X306" s="129"/>
      <c r="Y306" s="129"/>
      <c r="Z306" s="100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</row>
    <row r="307" spans="1:36" s="71" customFormat="1" ht="24" customHeight="1">
      <c r="A307" s="75"/>
      <c r="B307" s="76" t="s">
        <v>229</v>
      </c>
      <c r="H307" s="72" t="s">
        <v>475</v>
      </c>
      <c r="O307" s="129"/>
      <c r="P307" s="100"/>
      <c r="Q307" s="129"/>
      <c r="R307" s="129"/>
      <c r="S307" s="129"/>
      <c r="T307" s="129"/>
      <c r="U307" s="129"/>
      <c r="V307" s="129"/>
      <c r="W307" s="129"/>
      <c r="X307" s="129"/>
      <c r="Y307" s="129"/>
      <c r="Z307" s="100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</row>
    <row r="308" spans="1:36" s="71" customFormat="1" ht="24" customHeight="1">
      <c r="A308" s="75"/>
      <c r="B308" s="76" t="s">
        <v>230</v>
      </c>
      <c r="H308" s="72" t="s">
        <v>476</v>
      </c>
      <c r="O308" s="129"/>
      <c r="P308" s="100"/>
      <c r="Q308" s="129"/>
      <c r="R308" s="129"/>
      <c r="S308" s="129"/>
      <c r="T308" s="129"/>
      <c r="U308" s="129"/>
      <c r="V308" s="129"/>
      <c r="W308" s="129"/>
      <c r="X308" s="129"/>
      <c r="Y308" s="129"/>
      <c r="Z308" s="100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</row>
    <row r="309" spans="1:36" s="71" customFormat="1" ht="24" customHeight="1">
      <c r="A309" s="75"/>
      <c r="B309" s="76" t="s">
        <v>231</v>
      </c>
      <c r="H309" s="72" t="s">
        <v>477</v>
      </c>
      <c r="O309" s="129"/>
      <c r="P309" s="100"/>
      <c r="Q309" s="129"/>
      <c r="R309" s="129"/>
      <c r="S309" s="129"/>
      <c r="T309" s="129"/>
      <c r="U309" s="129"/>
      <c r="V309" s="129"/>
      <c r="W309" s="129"/>
      <c r="X309" s="129"/>
      <c r="Y309" s="129"/>
      <c r="Z309" s="100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</row>
    <row r="310" spans="1:36" s="71" customFormat="1" ht="24" customHeight="1">
      <c r="A310" s="75"/>
      <c r="B310" s="76" t="s">
        <v>232</v>
      </c>
      <c r="H310" s="72" t="s">
        <v>478</v>
      </c>
      <c r="O310" s="129"/>
      <c r="P310" s="100"/>
      <c r="Q310" s="129"/>
      <c r="R310" s="129"/>
      <c r="S310" s="129"/>
      <c r="T310" s="129"/>
      <c r="U310" s="129"/>
      <c r="V310" s="129"/>
      <c r="W310" s="129"/>
      <c r="X310" s="129"/>
      <c r="Y310" s="129"/>
      <c r="Z310" s="100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</row>
    <row r="311" spans="1:36" s="71" customFormat="1" ht="24" customHeight="1">
      <c r="A311" s="75"/>
      <c r="B311" s="76" t="s">
        <v>233</v>
      </c>
      <c r="H311" s="72" t="s">
        <v>479</v>
      </c>
      <c r="O311" s="129"/>
      <c r="P311" s="100"/>
      <c r="Q311" s="129"/>
      <c r="R311" s="129"/>
      <c r="S311" s="129"/>
      <c r="T311" s="129"/>
      <c r="U311" s="129"/>
      <c r="V311" s="129"/>
      <c r="W311" s="129"/>
      <c r="X311" s="129"/>
      <c r="Y311" s="129"/>
      <c r="Z311" s="100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</row>
    <row r="312" spans="1:36" s="71" customFormat="1" ht="24" customHeight="1">
      <c r="A312" s="75"/>
      <c r="B312" s="76" t="s">
        <v>234</v>
      </c>
      <c r="H312" s="72" t="s">
        <v>480</v>
      </c>
      <c r="O312" s="129"/>
      <c r="P312" s="100"/>
      <c r="Q312" s="129"/>
      <c r="R312" s="129"/>
      <c r="S312" s="129"/>
      <c r="T312" s="129"/>
      <c r="U312" s="129"/>
      <c r="V312" s="129"/>
      <c r="W312" s="129"/>
      <c r="X312" s="129"/>
      <c r="Y312" s="129"/>
      <c r="Z312" s="100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</row>
    <row r="313" spans="1:36" s="71" customFormat="1" ht="24" customHeight="1">
      <c r="A313" s="75"/>
      <c r="B313" s="76" t="s">
        <v>235</v>
      </c>
      <c r="H313" s="72" t="s">
        <v>481</v>
      </c>
      <c r="O313" s="129"/>
      <c r="P313" s="100"/>
      <c r="Q313" s="129"/>
      <c r="R313" s="129"/>
      <c r="S313" s="129"/>
      <c r="T313" s="129"/>
      <c r="U313" s="129"/>
      <c r="V313" s="129"/>
      <c r="W313" s="129"/>
      <c r="X313" s="129"/>
      <c r="Y313" s="129"/>
      <c r="Z313" s="100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</row>
    <row r="314" spans="1:36" s="71" customFormat="1" ht="24" customHeight="1">
      <c r="A314" s="75"/>
      <c r="B314" s="76" t="s">
        <v>236</v>
      </c>
      <c r="H314" s="72" t="s">
        <v>482</v>
      </c>
      <c r="O314" s="129"/>
      <c r="P314" s="100"/>
      <c r="Q314" s="129"/>
      <c r="R314" s="129"/>
      <c r="S314" s="129"/>
      <c r="T314" s="129"/>
      <c r="U314" s="129"/>
      <c r="V314" s="129"/>
      <c r="W314" s="129"/>
      <c r="X314" s="129"/>
      <c r="Y314" s="129"/>
      <c r="Z314" s="100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</row>
    <row r="315" spans="1:36" s="71" customFormat="1" ht="24" customHeight="1">
      <c r="A315" s="75"/>
      <c r="B315" s="76" t="s">
        <v>237</v>
      </c>
      <c r="H315" s="72" t="s">
        <v>483</v>
      </c>
      <c r="O315" s="129"/>
      <c r="P315" s="100"/>
      <c r="Q315" s="129"/>
      <c r="R315" s="129"/>
      <c r="S315" s="129"/>
      <c r="T315" s="129"/>
      <c r="U315" s="129"/>
      <c r="V315" s="129"/>
      <c r="W315" s="129"/>
      <c r="X315" s="129"/>
      <c r="Y315" s="129"/>
      <c r="Z315" s="100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</row>
    <row r="316" spans="1:36" s="71" customFormat="1" ht="24" customHeight="1">
      <c r="A316" s="75"/>
      <c r="B316" s="76" t="s">
        <v>238</v>
      </c>
      <c r="H316" s="72" t="s">
        <v>484</v>
      </c>
      <c r="O316" s="129"/>
      <c r="P316" s="100"/>
      <c r="Q316" s="129"/>
      <c r="R316" s="129"/>
      <c r="S316" s="129"/>
      <c r="T316" s="129"/>
      <c r="U316" s="129"/>
      <c r="V316" s="129"/>
      <c r="W316" s="129"/>
      <c r="X316" s="129"/>
      <c r="Y316" s="129"/>
      <c r="Z316" s="100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</row>
    <row r="317" spans="1:36" s="71" customFormat="1" ht="24" customHeight="1">
      <c r="A317" s="75"/>
      <c r="B317" s="76" t="s">
        <v>239</v>
      </c>
      <c r="H317" s="72" t="s">
        <v>485</v>
      </c>
      <c r="O317" s="129"/>
      <c r="P317" s="100"/>
      <c r="Q317" s="129"/>
      <c r="R317" s="129"/>
      <c r="S317" s="129"/>
      <c r="T317" s="129"/>
      <c r="U317" s="129"/>
      <c r="V317" s="129"/>
      <c r="W317" s="129"/>
      <c r="X317" s="129"/>
      <c r="Y317" s="129"/>
      <c r="Z317" s="100"/>
      <c r="AA317" s="129"/>
      <c r="AB317" s="129"/>
      <c r="AC317" s="129"/>
      <c r="AD317" s="129"/>
      <c r="AE317" s="129"/>
      <c r="AF317" s="129"/>
      <c r="AG317" s="129"/>
      <c r="AH317" s="129"/>
      <c r="AI317" s="129"/>
      <c r="AJ317" s="129"/>
    </row>
    <row r="318" spans="1:36" s="71" customFormat="1" ht="24" customHeight="1">
      <c r="A318" s="75"/>
      <c r="B318" s="76" t="s">
        <v>275</v>
      </c>
      <c r="H318" s="72" t="s">
        <v>486</v>
      </c>
      <c r="O318" s="129"/>
      <c r="P318" s="100"/>
      <c r="Q318" s="129"/>
      <c r="R318" s="129"/>
      <c r="S318" s="129"/>
      <c r="T318" s="129"/>
      <c r="U318" s="129"/>
      <c r="V318" s="129"/>
      <c r="W318" s="129"/>
      <c r="X318" s="129"/>
      <c r="Y318" s="129"/>
      <c r="Z318" s="100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</row>
    <row r="319" spans="1:36" s="71" customFormat="1" ht="24" customHeight="1">
      <c r="A319" s="75"/>
      <c r="H319" s="72" t="s">
        <v>487</v>
      </c>
      <c r="O319" s="129"/>
      <c r="P319" s="100"/>
      <c r="Q319" s="129"/>
      <c r="R319" s="129"/>
      <c r="S319" s="129"/>
      <c r="T319" s="129"/>
      <c r="U319" s="129"/>
      <c r="V319" s="129"/>
      <c r="W319" s="129"/>
      <c r="X319" s="129"/>
      <c r="Y319" s="129"/>
      <c r="Z319" s="100"/>
      <c r="AA319" s="129"/>
      <c r="AB319" s="129"/>
      <c r="AC319" s="129"/>
      <c r="AD319" s="129"/>
      <c r="AE319" s="129"/>
      <c r="AF319" s="129"/>
      <c r="AG319" s="129"/>
      <c r="AH319" s="129"/>
      <c r="AI319" s="129"/>
      <c r="AJ319" s="129"/>
    </row>
    <row r="320" spans="1:36" s="71" customFormat="1" ht="24" customHeight="1">
      <c r="A320" s="75"/>
      <c r="H320" s="72" t="s">
        <v>488</v>
      </c>
      <c r="O320" s="129"/>
      <c r="P320" s="100"/>
      <c r="Q320" s="129"/>
      <c r="R320" s="129"/>
      <c r="S320" s="129"/>
      <c r="T320" s="129"/>
      <c r="U320" s="129"/>
      <c r="V320" s="129"/>
      <c r="W320" s="129"/>
      <c r="X320" s="129"/>
      <c r="Y320" s="129"/>
      <c r="Z320" s="100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</row>
    <row r="321" spans="1:36" s="71" customFormat="1" ht="24" customHeight="1">
      <c r="A321" s="75"/>
      <c r="H321" s="72" t="s">
        <v>489</v>
      </c>
      <c r="O321" s="129"/>
      <c r="P321" s="100"/>
      <c r="Q321" s="129"/>
      <c r="R321" s="129"/>
      <c r="S321" s="129"/>
      <c r="T321" s="129"/>
      <c r="U321" s="129"/>
      <c r="V321" s="129"/>
      <c r="W321" s="129"/>
      <c r="X321" s="129"/>
      <c r="Y321" s="129"/>
      <c r="Z321" s="100"/>
      <c r="AA321" s="129"/>
      <c r="AB321" s="129"/>
      <c r="AC321" s="129"/>
      <c r="AD321" s="129"/>
      <c r="AE321" s="129"/>
      <c r="AF321" s="129"/>
      <c r="AG321" s="129"/>
      <c r="AH321" s="129"/>
      <c r="AI321" s="129"/>
      <c r="AJ321" s="129"/>
    </row>
    <row r="322" spans="1:36" s="71" customFormat="1" ht="24" customHeight="1">
      <c r="A322" s="75"/>
      <c r="H322" s="72" t="s">
        <v>490</v>
      </c>
      <c r="O322" s="129"/>
      <c r="P322" s="100"/>
      <c r="Q322" s="129"/>
      <c r="R322" s="129"/>
      <c r="S322" s="129"/>
      <c r="T322" s="129"/>
      <c r="U322" s="129"/>
      <c r="V322" s="129"/>
      <c r="W322" s="129"/>
      <c r="X322" s="129"/>
      <c r="Y322" s="129"/>
      <c r="Z322" s="100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</row>
    <row r="323" spans="1:36" s="71" customFormat="1" ht="24" customHeight="1">
      <c r="A323" s="75"/>
      <c r="H323" s="72" t="s">
        <v>491</v>
      </c>
      <c r="O323" s="129"/>
      <c r="P323" s="100"/>
      <c r="Q323" s="129"/>
      <c r="R323" s="129"/>
      <c r="S323" s="129"/>
      <c r="T323" s="129"/>
      <c r="U323" s="129"/>
      <c r="V323" s="129"/>
      <c r="W323" s="129"/>
      <c r="X323" s="129"/>
      <c r="Y323" s="129"/>
      <c r="Z323" s="100"/>
      <c r="AA323" s="129"/>
      <c r="AB323" s="129"/>
      <c r="AC323" s="129"/>
      <c r="AD323" s="129"/>
      <c r="AE323" s="129"/>
      <c r="AF323" s="129"/>
      <c r="AG323" s="129"/>
      <c r="AH323" s="129"/>
      <c r="AI323" s="129"/>
      <c r="AJ323" s="129"/>
    </row>
    <row r="324" spans="1:36" s="71" customFormat="1" ht="24" customHeight="1">
      <c r="A324" s="75"/>
      <c r="H324" s="72" t="s">
        <v>492</v>
      </c>
      <c r="O324" s="129"/>
      <c r="P324" s="100"/>
      <c r="Q324" s="129"/>
      <c r="R324" s="129"/>
      <c r="S324" s="129"/>
      <c r="T324" s="129"/>
      <c r="U324" s="129"/>
      <c r="V324" s="129"/>
      <c r="W324" s="129"/>
      <c r="X324" s="129"/>
      <c r="Y324" s="129"/>
      <c r="Z324" s="100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</row>
    <row r="325" spans="1:36" s="71" customFormat="1" ht="24" customHeight="1">
      <c r="A325" s="75"/>
      <c r="H325" s="72" t="s">
        <v>493</v>
      </c>
      <c r="O325" s="129"/>
      <c r="P325" s="100"/>
      <c r="Q325" s="129"/>
      <c r="R325" s="129"/>
      <c r="S325" s="129"/>
      <c r="T325" s="129"/>
      <c r="U325" s="129"/>
      <c r="V325" s="129"/>
      <c r="W325" s="129"/>
      <c r="X325" s="129"/>
      <c r="Y325" s="129"/>
      <c r="Z325" s="100"/>
      <c r="AA325" s="129"/>
      <c r="AB325" s="129"/>
      <c r="AC325" s="129"/>
      <c r="AD325" s="129"/>
      <c r="AE325" s="129"/>
      <c r="AF325" s="129"/>
      <c r="AG325" s="129"/>
      <c r="AH325" s="129"/>
      <c r="AI325" s="129"/>
      <c r="AJ325" s="129"/>
    </row>
    <row r="326" spans="1:36" s="71" customFormat="1" ht="24" customHeight="1">
      <c r="A326" s="75"/>
      <c r="H326" s="72" t="s">
        <v>494</v>
      </c>
      <c r="O326" s="129"/>
      <c r="P326" s="100"/>
      <c r="Q326" s="129"/>
      <c r="R326" s="129"/>
      <c r="S326" s="129"/>
      <c r="T326" s="129"/>
      <c r="U326" s="129"/>
      <c r="V326" s="129"/>
      <c r="W326" s="129"/>
      <c r="X326" s="129"/>
      <c r="Y326" s="129"/>
      <c r="Z326" s="100"/>
      <c r="AA326" s="129"/>
      <c r="AB326" s="129"/>
      <c r="AC326" s="129"/>
      <c r="AD326" s="129"/>
      <c r="AE326" s="129"/>
      <c r="AF326" s="129"/>
      <c r="AG326" s="129"/>
      <c r="AH326" s="129"/>
      <c r="AI326" s="129"/>
      <c r="AJ326" s="129"/>
    </row>
    <row r="327" spans="1:36" s="71" customFormat="1" ht="24" customHeight="1">
      <c r="A327" s="75"/>
      <c r="H327" s="72" t="s">
        <v>495</v>
      </c>
      <c r="O327" s="129"/>
      <c r="P327" s="100"/>
      <c r="Q327" s="129"/>
      <c r="R327" s="129"/>
      <c r="S327" s="129"/>
      <c r="T327" s="129"/>
      <c r="U327" s="129"/>
      <c r="V327" s="129"/>
      <c r="W327" s="129"/>
      <c r="X327" s="129"/>
      <c r="Y327" s="129"/>
      <c r="Z327" s="100"/>
      <c r="AA327" s="129"/>
      <c r="AB327" s="129"/>
      <c r="AC327" s="129"/>
      <c r="AD327" s="129"/>
      <c r="AE327" s="129"/>
      <c r="AF327" s="129"/>
      <c r="AG327" s="129"/>
      <c r="AH327" s="129"/>
      <c r="AI327" s="129"/>
      <c r="AJ327" s="129"/>
    </row>
    <row r="328" spans="1:36" s="71" customFormat="1" ht="24" customHeight="1">
      <c r="A328" s="75"/>
      <c r="H328" s="72" t="s">
        <v>496</v>
      </c>
      <c r="O328" s="129"/>
      <c r="P328" s="100"/>
      <c r="Q328" s="129"/>
      <c r="R328" s="129"/>
      <c r="S328" s="129"/>
      <c r="T328" s="129"/>
      <c r="U328" s="129"/>
      <c r="V328" s="129"/>
      <c r="W328" s="129"/>
      <c r="X328" s="129"/>
      <c r="Y328" s="129"/>
      <c r="Z328" s="100"/>
      <c r="AA328" s="129"/>
      <c r="AB328" s="129"/>
      <c r="AC328" s="129"/>
      <c r="AD328" s="129"/>
      <c r="AE328" s="129"/>
      <c r="AF328" s="129"/>
      <c r="AG328" s="129"/>
      <c r="AH328" s="129"/>
      <c r="AI328" s="129"/>
      <c r="AJ328" s="129"/>
    </row>
    <row r="329" spans="1:36" s="71" customFormat="1" ht="24" customHeight="1">
      <c r="A329" s="75"/>
      <c r="H329" s="72" t="s">
        <v>497</v>
      </c>
      <c r="O329" s="129"/>
      <c r="P329" s="100"/>
      <c r="Q329" s="129"/>
      <c r="R329" s="129"/>
      <c r="S329" s="129"/>
      <c r="T329" s="129"/>
      <c r="U329" s="129"/>
      <c r="V329" s="129"/>
      <c r="W329" s="129"/>
      <c r="X329" s="129"/>
      <c r="Y329" s="129"/>
      <c r="Z329" s="100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</row>
    <row r="330" spans="1:36" s="71" customFormat="1" ht="24" customHeight="1">
      <c r="A330" s="75"/>
      <c r="H330" s="72" t="s">
        <v>498</v>
      </c>
      <c r="O330" s="129"/>
      <c r="P330" s="100"/>
      <c r="Q330" s="129"/>
      <c r="R330" s="129"/>
      <c r="S330" s="129"/>
      <c r="T330" s="129"/>
      <c r="U330" s="129"/>
      <c r="V330" s="129"/>
      <c r="W330" s="129"/>
      <c r="X330" s="129"/>
      <c r="Y330" s="129"/>
      <c r="Z330" s="100"/>
      <c r="AA330" s="129"/>
      <c r="AB330" s="129"/>
      <c r="AC330" s="129"/>
      <c r="AD330" s="129"/>
      <c r="AE330" s="129"/>
      <c r="AF330" s="129"/>
      <c r="AG330" s="129"/>
      <c r="AH330" s="129"/>
      <c r="AI330" s="129"/>
      <c r="AJ330" s="129"/>
    </row>
    <row r="331" spans="1:36" s="71" customFormat="1" ht="24" customHeight="1">
      <c r="A331" s="75"/>
      <c r="H331" s="72" t="s">
        <v>499</v>
      </c>
      <c r="O331" s="129"/>
      <c r="P331" s="100"/>
      <c r="Q331" s="129"/>
      <c r="R331" s="129"/>
      <c r="S331" s="129"/>
      <c r="T331" s="129"/>
      <c r="U331" s="129"/>
      <c r="V331" s="129"/>
      <c r="W331" s="129"/>
      <c r="X331" s="129"/>
      <c r="Y331" s="129"/>
      <c r="Z331" s="100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</row>
    <row r="332" spans="1:36" s="71" customFormat="1" ht="24" customHeight="1">
      <c r="A332" s="75"/>
      <c r="H332" s="72" t="s">
        <v>500</v>
      </c>
      <c r="O332" s="129"/>
      <c r="P332" s="100"/>
      <c r="Q332" s="129"/>
      <c r="R332" s="129"/>
      <c r="S332" s="129"/>
      <c r="T332" s="129"/>
      <c r="U332" s="129"/>
      <c r="V332" s="129"/>
      <c r="W332" s="129"/>
      <c r="X332" s="129"/>
      <c r="Y332" s="129"/>
      <c r="Z332" s="100"/>
      <c r="AA332" s="129"/>
      <c r="AB332" s="129"/>
      <c r="AC332" s="129"/>
      <c r="AD332" s="129"/>
      <c r="AE332" s="129"/>
      <c r="AF332" s="129"/>
      <c r="AG332" s="129"/>
      <c r="AH332" s="129"/>
      <c r="AI332" s="129"/>
      <c r="AJ332" s="129"/>
    </row>
    <row r="333" spans="1:36" s="71" customFormat="1" ht="24" customHeight="1">
      <c r="A333" s="75"/>
      <c r="H333" s="72" t="s">
        <v>501</v>
      </c>
      <c r="O333" s="129"/>
      <c r="P333" s="100"/>
      <c r="Q333" s="129"/>
      <c r="R333" s="129"/>
      <c r="S333" s="129"/>
      <c r="T333" s="129"/>
      <c r="U333" s="129"/>
      <c r="V333" s="129"/>
      <c r="W333" s="129"/>
      <c r="X333" s="129"/>
      <c r="Y333" s="129"/>
      <c r="Z333" s="100"/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</row>
    <row r="334" spans="1:36" s="71" customFormat="1" ht="24" customHeight="1">
      <c r="A334" s="75"/>
      <c r="H334" s="72" t="s">
        <v>502</v>
      </c>
      <c r="O334" s="129"/>
      <c r="P334" s="100"/>
      <c r="Q334" s="129"/>
      <c r="R334" s="129"/>
      <c r="S334" s="129"/>
      <c r="T334" s="129"/>
      <c r="U334" s="129"/>
      <c r="V334" s="129"/>
      <c r="W334" s="129"/>
      <c r="X334" s="129"/>
      <c r="Y334" s="129"/>
      <c r="Z334" s="100"/>
      <c r="AA334" s="129"/>
      <c r="AB334" s="129"/>
      <c r="AC334" s="129"/>
      <c r="AD334" s="129"/>
      <c r="AE334" s="129"/>
      <c r="AF334" s="129"/>
      <c r="AG334" s="129"/>
      <c r="AH334" s="129"/>
      <c r="AI334" s="129"/>
      <c r="AJ334" s="129"/>
    </row>
    <row r="335" spans="1:36" s="71" customFormat="1" ht="24" customHeight="1">
      <c r="A335" s="75"/>
      <c r="H335" s="72" t="s">
        <v>503</v>
      </c>
      <c r="O335" s="129"/>
      <c r="P335" s="100"/>
      <c r="Q335" s="129"/>
      <c r="R335" s="129"/>
      <c r="S335" s="129"/>
      <c r="T335" s="129"/>
      <c r="U335" s="129"/>
      <c r="V335" s="129"/>
      <c r="W335" s="129"/>
      <c r="X335" s="129"/>
      <c r="Y335" s="129"/>
      <c r="Z335" s="100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</row>
    <row r="336" spans="1:36" s="71" customFormat="1" ht="24" customHeight="1">
      <c r="A336" s="75"/>
      <c r="H336" s="72" t="s">
        <v>504</v>
      </c>
      <c r="O336" s="129"/>
      <c r="P336" s="100"/>
      <c r="Q336" s="129"/>
      <c r="R336" s="129"/>
      <c r="S336" s="129"/>
      <c r="T336" s="129"/>
      <c r="U336" s="129"/>
      <c r="V336" s="129"/>
      <c r="W336" s="129"/>
      <c r="X336" s="129"/>
      <c r="Y336" s="129"/>
      <c r="Z336" s="100"/>
      <c r="AA336" s="129"/>
      <c r="AB336" s="129"/>
      <c r="AC336" s="129"/>
      <c r="AD336" s="129"/>
      <c r="AE336" s="129"/>
      <c r="AF336" s="129"/>
      <c r="AG336" s="129"/>
      <c r="AH336" s="129"/>
      <c r="AI336" s="129"/>
      <c r="AJ336" s="129"/>
    </row>
    <row r="337" spans="1:36" s="71" customFormat="1" ht="24" customHeight="1">
      <c r="A337" s="75"/>
      <c r="H337" s="72" t="s">
        <v>505</v>
      </c>
      <c r="O337" s="129"/>
      <c r="P337" s="100"/>
      <c r="Q337" s="129"/>
      <c r="R337" s="129"/>
      <c r="S337" s="129"/>
      <c r="T337" s="129"/>
      <c r="U337" s="129"/>
      <c r="V337" s="129"/>
      <c r="W337" s="129"/>
      <c r="X337" s="129"/>
      <c r="Y337" s="129"/>
      <c r="Z337" s="100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</row>
    <row r="338" spans="1:36" s="71" customFormat="1" ht="24" customHeight="1">
      <c r="A338" s="75"/>
      <c r="H338" s="72" t="s">
        <v>506</v>
      </c>
      <c r="O338" s="129"/>
      <c r="P338" s="100"/>
      <c r="Q338" s="129"/>
      <c r="R338" s="129"/>
      <c r="S338" s="129"/>
      <c r="T338" s="129"/>
      <c r="U338" s="129"/>
      <c r="V338" s="129"/>
      <c r="W338" s="129"/>
      <c r="X338" s="129"/>
      <c r="Y338" s="129"/>
      <c r="Z338" s="100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</row>
    <row r="339" spans="1:36" s="71" customFormat="1" ht="24" customHeight="1">
      <c r="A339" s="75"/>
      <c r="H339" s="72" t="s">
        <v>507</v>
      </c>
      <c r="O339" s="129"/>
      <c r="P339" s="100"/>
      <c r="Q339" s="129"/>
      <c r="R339" s="129"/>
      <c r="S339" s="129"/>
      <c r="T339" s="129"/>
      <c r="U339" s="129"/>
      <c r="V339" s="129"/>
      <c r="W339" s="129"/>
      <c r="X339" s="129"/>
      <c r="Y339" s="129"/>
      <c r="Z339" s="100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</row>
    <row r="340" spans="1:36" s="71" customFormat="1" ht="24" customHeight="1">
      <c r="A340" s="75"/>
      <c r="H340" s="72" t="s">
        <v>508</v>
      </c>
      <c r="O340" s="129"/>
      <c r="P340" s="100"/>
      <c r="Q340" s="129"/>
      <c r="R340" s="129"/>
      <c r="S340" s="129"/>
      <c r="T340" s="129"/>
      <c r="U340" s="129"/>
      <c r="V340" s="129"/>
      <c r="W340" s="129"/>
      <c r="X340" s="129"/>
      <c r="Y340" s="129"/>
      <c r="Z340" s="100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</row>
    <row r="341" spans="1:36" s="71" customFormat="1" ht="24" customHeight="1">
      <c r="A341" s="75"/>
      <c r="H341" s="72" t="s">
        <v>509</v>
      </c>
      <c r="O341" s="129"/>
      <c r="P341" s="100"/>
      <c r="Q341" s="129"/>
      <c r="R341" s="129"/>
      <c r="S341" s="129"/>
      <c r="T341" s="129"/>
      <c r="U341" s="129"/>
      <c r="V341" s="129"/>
      <c r="W341" s="129"/>
      <c r="X341" s="129"/>
      <c r="Y341" s="129"/>
      <c r="Z341" s="100"/>
      <c r="AA341" s="129"/>
      <c r="AB341" s="129"/>
      <c r="AC341" s="129"/>
      <c r="AD341" s="129"/>
      <c r="AE341" s="129"/>
      <c r="AF341" s="129"/>
      <c r="AG341" s="129"/>
      <c r="AH341" s="129"/>
      <c r="AI341" s="129"/>
      <c r="AJ341" s="129"/>
    </row>
    <row r="342" spans="1:36" s="71" customFormat="1" ht="24" customHeight="1">
      <c r="A342" s="75"/>
      <c r="H342" s="72" t="s">
        <v>510</v>
      </c>
      <c r="O342" s="129"/>
      <c r="P342" s="100"/>
      <c r="Q342" s="129"/>
      <c r="R342" s="129"/>
      <c r="S342" s="129"/>
      <c r="T342" s="129"/>
      <c r="U342" s="129"/>
      <c r="V342" s="129"/>
      <c r="W342" s="129"/>
      <c r="X342" s="129"/>
      <c r="Y342" s="129"/>
      <c r="Z342" s="100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</row>
    <row r="343" spans="1:36" s="71" customFormat="1" ht="24" customHeight="1">
      <c r="A343" s="75"/>
      <c r="H343" s="72" t="s">
        <v>511</v>
      </c>
      <c r="O343" s="129"/>
      <c r="P343" s="100"/>
      <c r="Q343" s="129"/>
      <c r="R343" s="129"/>
      <c r="S343" s="129"/>
      <c r="T343" s="129"/>
      <c r="U343" s="129"/>
      <c r="V343" s="129"/>
      <c r="W343" s="129"/>
      <c r="X343" s="129"/>
      <c r="Y343" s="129"/>
      <c r="Z343" s="100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</row>
    <row r="344" spans="1:36" s="71" customFormat="1" ht="24" customHeight="1">
      <c r="A344" s="75"/>
      <c r="H344" s="72" t="s">
        <v>512</v>
      </c>
      <c r="O344" s="129"/>
      <c r="P344" s="100"/>
      <c r="Q344" s="129"/>
      <c r="R344" s="129"/>
      <c r="S344" s="129"/>
      <c r="T344" s="129"/>
      <c r="U344" s="129"/>
      <c r="V344" s="129"/>
      <c r="W344" s="129"/>
      <c r="X344" s="129"/>
      <c r="Y344" s="129"/>
      <c r="Z344" s="100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</row>
    <row r="345" spans="1:36" s="71" customFormat="1" ht="24" customHeight="1">
      <c r="A345" s="75"/>
      <c r="H345" s="72" t="s">
        <v>513</v>
      </c>
      <c r="O345" s="129"/>
      <c r="P345" s="100"/>
      <c r="Q345" s="129"/>
      <c r="R345" s="129"/>
      <c r="S345" s="129"/>
      <c r="T345" s="129"/>
      <c r="U345" s="129"/>
      <c r="V345" s="129"/>
      <c r="W345" s="129"/>
      <c r="X345" s="129"/>
      <c r="Y345" s="129"/>
      <c r="Z345" s="100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</row>
    <row r="346" spans="1:36" s="71" customFormat="1" ht="24" customHeight="1">
      <c r="A346" s="75"/>
      <c r="H346" s="72" t="s">
        <v>514</v>
      </c>
      <c r="O346" s="129"/>
      <c r="P346" s="100"/>
      <c r="Q346" s="129"/>
      <c r="R346" s="129"/>
      <c r="S346" s="129"/>
      <c r="T346" s="129"/>
      <c r="U346" s="129"/>
      <c r="V346" s="129"/>
      <c r="W346" s="129"/>
      <c r="X346" s="129"/>
      <c r="Y346" s="129"/>
      <c r="Z346" s="100"/>
      <c r="AA346" s="129"/>
      <c r="AB346" s="129"/>
      <c r="AC346" s="129"/>
      <c r="AD346" s="129"/>
      <c r="AE346" s="129"/>
      <c r="AF346" s="129"/>
      <c r="AG346" s="129"/>
      <c r="AH346" s="129"/>
      <c r="AI346" s="129"/>
      <c r="AJ346" s="129"/>
    </row>
    <row r="347" spans="1:36" s="71" customFormat="1" ht="24" customHeight="1">
      <c r="A347" s="75"/>
      <c r="H347" s="72" t="s">
        <v>515</v>
      </c>
      <c r="O347" s="129"/>
      <c r="P347" s="100"/>
      <c r="Q347" s="129"/>
      <c r="R347" s="129"/>
      <c r="S347" s="129"/>
      <c r="T347" s="129"/>
      <c r="U347" s="129"/>
      <c r="V347" s="129"/>
      <c r="W347" s="129"/>
      <c r="X347" s="129"/>
      <c r="Y347" s="129"/>
      <c r="Z347" s="100"/>
      <c r="AA347" s="129"/>
      <c r="AB347" s="129"/>
      <c r="AC347" s="129"/>
      <c r="AD347" s="129"/>
      <c r="AE347" s="129"/>
      <c r="AF347" s="129"/>
      <c r="AG347" s="129"/>
      <c r="AH347" s="129"/>
      <c r="AI347" s="129"/>
      <c r="AJ347" s="129"/>
    </row>
    <row r="348" spans="1:36" s="71" customFormat="1" ht="24" customHeight="1">
      <c r="A348" s="75"/>
      <c r="H348" s="72" t="s">
        <v>516</v>
      </c>
      <c r="O348" s="129"/>
      <c r="P348" s="100"/>
      <c r="Q348" s="129"/>
      <c r="R348" s="129"/>
      <c r="S348" s="129"/>
      <c r="T348" s="129"/>
      <c r="U348" s="129"/>
      <c r="V348" s="129"/>
      <c r="W348" s="129"/>
      <c r="X348" s="129"/>
      <c r="Y348" s="129"/>
      <c r="Z348" s="100"/>
      <c r="AA348" s="129"/>
      <c r="AB348" s="129"/>
      <c r="AC348" s="129"/>
      <c r="AD348" s="129"/>
      <c r="AE348" s="129"/>
      <c r="AF348" s="129"/>
      <c r="AG348" s="129"/>
      <c r="AH348" s="129"/>
      <c r="AI348" s="129"/>
      <c r="AJ348" s="129"/>
    </row>
    <row r="349" spans="1:36" s="71" customFormat="1" ht="24" customHeight="1">
      <c r="A349" s="75"/>
      <c r="H349" s="72" t="s">
        <v>517</v>
      </c>
      <c r="O349" s="129"/>
      <c r="P349" s="100"/>
      <c r="Q349" s="129"/>
      <c r="R349" s="129"/>
      <c r="S349" s="129"/>
      <c r="T349" s="129"/>
      <c r="U349" s="129"/>
      <c r="V349" s="129"/>
      <c r="W349" s="129"/>
      <c r="X349" s="129"/>
      <c r="Y349" s="129"/>
      <c r="Z349" s="100"/>
      <c r="AA349" s="129"/>
      <c r="AB349" s="129"/>
      <c r="AC349" s="129"/>
      <c r="AD349" s="129"/>
      <c r="AE349" s="129"/>
      <c r="AF349" s="129"/>
      <c r="AG349" s="129"/>
      <c r="AH349" s="129"/>
      <c r="AI349" s="129"/>
      <c r="AJ349" s="129"/>
    </row>
    <row r="350" spans="1:36" s="71" customFormat="1" ht="24" customHeight="1">
      <c r="A350" s="75"/>
      <c r="H350" s="72" t="s">
        <v>518</v>
      </c>
      <c r="O350" s="129"/>
      <c r="P350" s="100"/>
      <c r="Q350" s="129"/>
      <c r="R350" s="129"/>
      <c r="S350" s="129"/>
      <c r="T350" s="129"/>
      <c r="U350" s="129"/>
      <c r="V350" s="129"/>
      <c r="W350" s="129"/>
      <c r="X350" s="129"/>
      <c r="Y350" s="129"/>
      <c r="Z350" s="100"/>
      <c r="AA350" s="129"/>
      <c r="AB350" s="129"/>
      <c r="AC350" s="129"/>
      <c r="AD350" s="129"/>
      <c r="AE350" s="129"/>
      <c r="AF350" s="129"/>
      <c r="AG350" s="129"/>
      <c r="AH350" s="129"/>
      <c r="AI350" s="129"/>
      <c r="AJ350" s="129"/>
    </row>
    <row r="351" spans="1:36" s="71" customFormat="1" ht="24" customHeight="1">
      <c r="A351" s="75"/>
      <c r="H351" s="72" t="s">
        <v>519</v>
      </c>
      <c r="O351" s="129"/>
      <c r="P351" s="100"/>
      <c r="Q351" s="129"/>
      <c r="R351" s="129"/>
      <c r="S351" s="129"/>
      <c r="T351" s="129"/>
      <c r="U351" s="129"/>
      <c r="V351" s="129"/>
      <c r="W351" s="129"/>
      <c r="X351" s="129"/>
      <c r="Y351" s="129"/>
      <c r="Z351" s="100"/>
      <c r="AA351" s="129"/>
      <c r="AB351" s="129"/>
      <c r="AC351" s="129"/>
      <c r="AD351" s="129"/>
      <c r="AE351" s="129"/>
      <c r="AF351" s="129"/>
      <c r="AG351" s="129"/>
      <c r="AH351" s="129"/>
      <c r="AI351" s="129"/>
      <c r="AJ351" s="129"/>
    </row>
    <row r="352" spans="1:36" s="71" customFormat="1" ht="24" customHeight="1">
      <c r="A352" s="75"/>
      <c r="H352" s="72" t="s">
        <v>520</v>
      </c>
      <c r="O352" s="129"/>
      <c r="P352" s="100"/>
      <c r="Q352" s="129"/>
      <c r="R352" s="129"/>
      <c r="S352" s="129"/>
      <c r="T352" s="129"/>
      <c r="U352" s="129"/>
      <c r="V352" s="129"/>
      <c r="W352" s="129"/>
      <c r="X352" s="129"/>
      <c r="Y352" s="129"/>
      <c r="Z352" s="100"/>
      <c r="AA352" s="129"/>
      <c r="AB352" s="129"/>
      <c r="AC352" s="129"/>
      <c r="AD352" s="129"/>
      <c r="AE352" s="129"/>
      <c r="AF352" s="129"/>
      <c r="AG352" s="129"/>
      <c r="AH352" s="129"/>
      <c r="AI352" s="129"/>
      <c r="AJ352" s="129"/>
    </row>
    <row r="353" spans="1:36" s="71" customFormat="1" ht="24" customHeight="1">
      <c r="A353" s="75"/>
      <c r="H353" s="72" t="s">
        <v>521</v>
      </c>
      <c r="O353" s="129"/>
      <c r="P353" s="100"/>
      <c r="Q353" s="129"/>
      <c r="R353" s="129"/>
      <c r="S353" s="129"/>
      <c r="T353" s="129"/>
      <c r="U353" s="129"/>
      <c r="V353" s="129"/>
      <c r="W353" s="129"/>
      <c r="X353" s="129"/>
      <c r="Y353" s="129"/>
      <c r="Z353" s="100"/>
      <c r="AA353" s="129"/>
      <c r="AB353" s="129"/>
      <c r="AC353" s="129"/>
      <c r="AD353" s="129"/>
      <c r="AE353" s="129"/>
      <c r="AF353" s="129"/>
      <c r="AG353" s="129"/>
      <c r="AH353" s="129"/>
      <c r="AI353" s="129"/>
      <c r="AJ353" s="129"/>
    </row>
    <row r="354" spans="1:36" s="71" customFormat="1" ht="24" customHeight="1">
      <c r="A354" s="75"/>
      <c r="H354" s="72" t="s">
        <v>522</v>
      </c>
      <c r="O354" s="129"/>
      <c r="P354" s="100"/>
      <c r="Q354" s="129"/>
      <c r="R354" s="129"/>
      <c r="S354" s="129"/>
      <c r="T354" s="129"/>
      <c r="U354" s="129"/>
      <c r="V354" s="129"/>
      <c r="W354" s="129"/>
      <c r="X354" s="129"/>
      <c r="Y354" s="129"/>
      <c r="Z354" s="100"/>
      <c r="AA354" s="129"/>
      <c r="AB354" s="129"/>
      <c r="AC354" s="129"/>
      <c r="AD354" s="129"/>
      <c r="AE354" s="129"/>
      <c r="AF354" s="129"/>
      <c r="AG354" s="129"/>
      <c r="AH354" s="129"/>
      <c r="AI354" s="129"/>
      <c r="AJ354" s="129"/>
    </row>
    <row r="355" spans="1:36" s="71" customFormat="1" ht="24" customHeight="1">
      <c r="A355" s="75"/>
      <c r="H355" s="72" t="s">
        <v>523</v>
      </c>
      <c r="O355" s="129"/>
      <c r="P355" s="100"/>
      <c r="Q355" s="129"/>
      <c r="R355" s="129"/>
      <c r="S355" s="129"/>
      <c r="T355" s="129"/>
      <c r="U355" s="129"/>
      <c r="V355" s="129"/>
      <c r="W355" s="129"/>
      <c r="X355" s="129"/>
      <c r="Y355" s="129"/>
      <c r="Z355" s="100"/>
      <c r="AA355" s="129"/>
      <c r="AB355" s="129"/>
      <c r="AC355" s="129"/>
      <c r="AD355" s="129"/>
      <c r="AE355" s="129"/>
      <c r="AF355" s="129"/>
      <c r="AG355" s="129"/>
      <c r="AH355" s="129"/>
      <c r="AI355" s="129"/>
      <c r="AJ355" s="129"/>
    </row>
    <row r="356" spans="1:36" s="71" customFormat="1" ht="24" customHeight="1">
      <c r="A356" s="75"/>
      <c r="H356" s="72" t="s">
        <v>524</v>
      </c>
      <c r="O356" s="129"/>
      <c r="P356" s="100"/>
      <c r="Q356" s="129"/>
      <c r="R356" s="129"/>
      <c r="S356" s="129"/>
      <c r="T356" s="129"/>
      <c r="U356" s="129"/>
      <c r="V356" s="129"/>
      <c r="W356" s="129"/>
      <c r="X356" s="129"/>
      <c r="Y356" s="129"/>
      <c r="Z356" s="100"/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</row>
    <row r="357" spans="1:36" s="71" customFormat="1" ht="24" customHeight="1">
      <c r="A357" s="75"/>
      <c r="H357" s="72" t="s">
        <v>525</v>
      </c>
      <c r="O357" s="129"/>
      <c r="P357" s="100"/>
      <c r="Q357" s="129"/>
      <c r="R357" s="129"/>
      <c r="S357" s="129"/>
      <c r="T357" s="129"/>
      <c r="U357" s="129"/>
      <c r="V357" s="129"/>
      <c r="W357" s="129"/>
      <c r="X357" s="129"/>
      <c r="Y357" s="129"/>
      <c r="Z357" s="100"/>
      <c r="AA357" s="129"/>
      <c r="AB357" s="129"/>
      <c r="AC357" s="129"/>
      <c r="AD357" s="129"/>
      <c r="AE357" s="129"/>
      <c r="AF357" s="129"/>
      <c r="AG357" s="129"/>
      <c r="AH357" s="129"/>
      <c r="AI357" s="129"/>
      <c r="AJ357" s="129"/>
    </row>
    <row r="358" spans="1:36" s="71" customFormat="1" ht="24" customHeight="1">
      <c r="A358" s="75"/>
      <c r="H358" s="72" t="s">
        <v>526</v>
      </c>
      <c r="O358" s="129"/>
      <c r="P358" s="100"/>
      <c r="Q358" s="129"/>
      <c r="R358" s="129"/>
      <c r="S358" s="129"/>
      <c r="T358" s="129"/>
      <c r="U358" s="129"/>
      <c r="V358" s="129"/>
      <c r="W358" s="129"/>
      <c r="X358" s="129"/>
      <c r="Y358" s="129"/>
      <c r="Z358" s="100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</row>
    <row r="359" spans="1:36" s="71" customFormat="1" ht="24" customHeight="1">
      <c r="A359" s="75"/>
      <c r="H359" s="72" t="s">
        <v>527</v>
      </c>
      <c r="O359" s="129"/>
      <c r="P359" s="100"/>
      <c r="Q359" s="129"/>
      <c r="R359" s="129"/>
      <c r="S359" s="129"/>
      <c r="T359" s="129"/>
      <c r="U359" s="129"/>
      <c r="V359" s="129"/>
      <c r="W359" s="129"/>
      <c r="X359" s="129"/>
      <c r="Y359" s="129"/>
      <c r="Z359" s="100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</row>
    <row r="360" spans="1:36" s="71" customFormat="1" ht="24" customHeight="1">
      <c r="A360" s="75"/>
      <c r="H360" s="72" t="s">
        <v>528</v>
      </c>
      <c r="O360" s="129"/>
      <c r="P360" s="100"/>
      <c r="Q360" s="129"/>
      <c r="R360" s="129"/>
      <c r="S360" s="129"/>
      <c r="T360" s="129"/>
      <c r="U360" s="129"/>
      <c r="V360" s="129"/>
      <c r="W360" s="129"/>
      <c r="X360" s="129"/>
      <c r="Y360" s="129"/>
      <c r="Z360" s="100"/>
      <c r="AA360" s="129"/>
      <c r="AB360" s="129"/>
      <c r="AC360" s="129"/>
      <c r="AD360" s="129"/>
      <c r="AE360" s="129"/>
      <c r="AF360" s="129"/>
      <c r="AG360" s="129"/>
      <c r="AH360" s="129"/>
      <c r="AI360" s="129"/>
      <c r="AJ360" s="129"/>
    </row>
    <row r="361" spans="1:36" s="71" customFormat="1" ht="24" customHeight="1">
      <c r="A361" s="75"/>
      <c r="H361" s="72" t="s">
        <v>529</v>
      </c>
      <c r="O361" s="129"/>
      <c r="P361" s="100"/>
      <c r="Q361" s="129"/>
      <c r="R361" s="129"/>
      <c r="S361" s="129"/>
      <c r="T361" s="129"/>
      <c r="U361" s="129"/>
      <c r="V361" s="129"/>
      <c r="W361" s="129"/>
      <c r="X361" s="129"/>
      <c r="Y361" s="129"/>
      <c r="Z361" s="100"/>
      <c r="AA361" s="129"/>
      <c r="AB361" s="129"/>
      <c r="AC361" s="129"/>
      <c r="AD361" s="129"/>
      <c r="AE361" s="129"/>
      <c r="AF361" s="129"/>
      <c r="AG361" s="129"/>
      <c r="AH361" s="129"/>
      <c r="AI361" s="129"/>
      <c r="AJ361" s="129"/>
    </row>
    <row r="362" spans="1:36" s="71" customFormat="1" ht="24" customHeight="1">
      <c r="A362" s="75"/>
      <c r="H362" s="72" t="s">
        <v>530</v>
      </c>
      <c r="O362" s="129"/>
      <c r="P362" s="100"/>
      <c r="Q362" s="129"/>
      <c r="R362" s="129"/>
      <c r="S362" s="129"/>
      <c r="T362" s="129"/>
      <c r="U362" s="129"/>
      <c r="V362" s="129"/>
      <c r="W362" s="129"/>
      <c r="X362" s="129"/>
      <c r="Y362" s="129"/>
      <c r="Z362" s="100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</row>
    <row r="363" spans="1:36" s="71" customFormat="1" ht="24" customHeight="1">
      <c r="A363" s="75"/>
      <c r="H363" s="72" t="s">
        <v>531</v>
      </c>
      <c r="O363" s="129"/>
      <c r="P363" s="100"/>
      <c r="Q363" s="129"/>
      <c r="R363" s="129"/>
      <c r="S363" s="129"/>
      <c r="T363" s="129"/>
      <c r="U363" s="129"/>
      <c r="V363" s="129"/>
      <c r="W363" s="129"/>
      <c r="X363" s="129"/>
      <c r="Y363" s="129"/>
      <c r="Z363" s="100"/>
      <c r="AA363" s="129"/>
      <c r="AB363" s="129"/>
      <c r="AC363" s="129"/>
      <c r="AD363" s="129"/>
      <c r="AE363" s="129"/>
      <c r="AF363" s="129"/>
      <c r="AG363" s="129"/>
      <c r="AH363" s="129"/>
      <c r="AI363" s="129"/>
      <c r="AJ363" s="129"/>
    </row>
    <row r="364" spans="1:36" s="71" customFormat="1" ht="24" customHeight="1">
      <c r="A364" s="75"/>
      <c r="H364" s="72" t="s">
        <v>532</v>
      </c>
      <c r="O364" s="129"/>
      <c r="P364" s="100"/>
      <c r="Q364" s="129"/>
      <c r="R364" s="129"/>
      <c r="S364" s="129"/>
      <c r="T364" s="129"/>
      <c r="U364" s="129"/>
      <c r="V364" s="129"/>
      <c r="W364" s="129"/>
      <c r="X364" s="129"/>
      <c r="Y364" s="129"/>
      <c r="Z364" s="100"/>
      <c r="AA364" s="129"/>
      <c r="AB364" s="129"/>
      <c r="AC364" s="129"/>
      <c r="AD364" s="129"/>
      <c r="AE364" s="129"/>
      <c r="AF364" s="129"/>
      <c r="AG364" s="129"/>
      <c r="AH364" s="129"/>
      <c r="AI364" s="129"/>
      <c r="AJ364" s="129"/>
    </row>
    <row r="365" spans="1:36" s="71" customFormat="1" ht="24" customHeight="1">
      <c r="A365" s="75"/>
      <c r="H365" s="72" t="s">
        <v>533</v>
      </c>
      <c r="O365" s="129"/>
      <c r="P365" s="100"/>
      <c r="Q365" s="129"/>
      <c r="R365" s="129"/>
      <c r="S365" s="129"/>
      <c r="T365" s="129"/>
      <c r="U365" s="129"/>
      <c r="V365" s="129"/>
      <c r="W365" s="129"/>
      <c r="X365" s="129"/>
      <c r="Y365" s="129"/>
      <c r="Z365" s="100"/>
      <c r="AA365" s="129"/>
      <c r="AB365" s="129"/>
      <c r="AC365" s="129"/>
      <c r="AD365" s="129"/>
      <c r="AE365" s="129"/>
      <c r="AF365" s="129"/>
      <c r="AG365" s="129"/>
      <c r="AH365" s="129"/>
      <c r="AI365" s="129"/>
      <c r="AJ365" s="129"/>
    </row>
    <row r="366" spans="1:36" s="71" customFormat="1" ht="24" customHeight="1">
      <c r="A366" s="75"/>
      <c r="H366" s="72" t="s">
        <v>534</v>
      </c>
      <c r="O366" s="129"/>
      <c r="P366" s="100"/>
      <c r="Q366" s="129"/>
      <c r="R366" s="129"/>
      <c r="S366" s="129"/>
      <c r="T366" s="129"/>
      <c r="U366" s="129"/>
      <c r="V366" s="129"/>
      <c r="W366" s="129"/>
      <c r="X366" s="129"/>
      <c r="Y366" s="129"/>
      <c r="Z366" s="100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</row>
    <row r="367" spans="1:36" s="71" customFormat="1" ht="24" customHeight="1">
      <c r="A367" s="75"/>
      <c r="H367" s="72" t="s">
        <v>535</v>
      </c>
      <c r="O367" s="129"/>
      <c r="P367" s="100"/>
      <c r="Q367" s="129"/>
      <c r="R367" s="129"/>
      <c r="S367" s="129"/>
      <c r="T367" s="129"/>
      <c r="U367" s="129"/>
      <c r="V367" s="129"/>
      <c r="W367" s="129"/>
      <c r="X367" s="129"/>
      <c r="Y367" s="129"/>
      <c r="Z367" s="100"/>
      <c r="AA367" s="129"/>
      <c r="AB367" s="129"/>
      <c r="AC367" s="129"/>
      <c r="AD367" s="129"/>
      <c r="AE367" s="129"/>
      <c r="AF367" s="129"/>
      <c r="AG367" s="129"/>
      <c r="AH367" s="129"/>
      <c r="AI367" s="129"/>
      <c r="AJ367" s="129"/>
    </row>
    <row r="368" spans="1:36" s="71" customFormat="1" ht="24" customHeight="1">
      <c r="A368" s="75"/>
      <c r="H368" s="72" t="s">
        <v>536</v>
      </c>
      <c r="O368" s="129"/>
      <c r="P368" s="100"/>
      <c r="Q368" s="129"/>
      <c r="R368" s="129"/>
      <c r="S368" s="129"/>
      <c r="T368" s="129"/>
      <c r="U368" s="129"/>
      <c r="V368" s="129"/>
      <c r="W368" s="129"/>
      <c r="X368" s="129"/>
      <c r="Y368" s="129"/>
      <c r="Z368" s="100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</row>
    <row r="369" spans="1:36" s="71" customFormat="1" ht="24" customHeight="1">
      <c r="A369" s="75"/>
      <c r="H369" s="72" t="s">
        <v>537</v>
      </c>
      <c r="O369" s="129"/>
      <c r="P369" s="100"/>
      <c r="Q369" s="129"/>
      <c r="R369" s="129"/>
      <c r="S369" s="129"/>
      <c r="T369" s="129"/>
      <c r="U369" s="129"/>
      <c r="V369" s="129"/>
      <c r="W369" s="129"/>
      <c r="X369" s="129"/>
      <c r="Y369" s="129"/>
      <c r="Z369" s="100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</row>
    <row r="370" spans="1:36" s="71" customFormat="1" ht="24" customHeight="1">
      <c r="A370" s="75"/>
      <c r="H370" s="72" t="s">
        <v>538</v>
      </c>
      <c r="O370" s="129"/>
      <c r="P370" s="100"/>
      <c r="Q370" s="129"/>
      <c r="R370" s="129"/>
      <c r="S370" s="129"/>
      <c r="T370" s="129"/>
      <c r="U370" s="129"/>
      <c r="V370" s="129"/>
      <c r="W370" s="129"/>
      <c r="X370" s="129"/>
      <c r="Y370" s="129"/>
      <c r="Z370" s="100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</row>
    <row r="371" spans="1:36" s="71" customFormat="1" ht="24" customHeight="1">
      <c r="A371" s="75"/>
      <c r="H371" s="72" t="s">
        <v>539</v>
      </c>
      <c r="O371" s="129"/>
      <c r="P371" s="100"/>
      <c r="Q371" s="129"/>
      <c r="R371" s="129"/>
      <c r="S371" s="129"/>
      <c r="T371" s="129"/>
      <c r="U371" s="129"/>
      <c r="V371" s="129"/>
      <c r="W371" s="129"/>
      <c r="X371" s="129"/>
      <c r="Y371" s="129"/>
      <c r="Z371" s="100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</row>
    <row r="372" spans="1:36" s="71" customFormat="1" ht="24" customHeight="1">
      <c r="A372" s="75"/>
      <c r="H372" s="72" t="s">
        <v>540</v>
      </c>
      <c r="O372" s="129"/>
      <c r="P372" s="100"/>
      <c r="Q372" s="129"/>
      <c r="R372" s="129"/>
      <c r="S372" s="129"/>
      <c r="T372" s="129"/>
      <c r="U372" s="129"/>
      <c r="V372" s="129"/>
      <c r="W372" s="129"/>
      <c r="X372" s="129"/>
      <c r="Y372" s="129"/>
      <c r="Z372" s="100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</row>
    <row r="373" spans="1:36" s="71" customFormat="1" ht="24" customHeight="1">
      <c r="A373" s="75"/>
      <c r="H373" s="72" t="s">
        <v>541</v>
      </c>
      <c r="O373" s="129"/>
      <c r="P373" s="100"/>
      <c r="Q373" s="129"/>
      <c r="R373" s="129"/>
      <c r="S373" s="129"/>
      <c r="T373" s="129"/>
      <c r="U373" s="129"/>
      <c r="V373" s="129"/>
      <c r="W373" s="129"/>
      <c r="X373" s="129"/>
      <c r="Y373" s="129"/>
      <c r="Z373" s="100"/>
      <c r="AA373" s="129"/>
      <c r="AB373" s="129"/>
      <c r="AC373" s="129"/>
      <c r="AD373" s="129"/>
      <c r="AE373" s="129"/>
      <c r="AF373" s="129"/>
      <c r="AG373" s="129"/>
      <c r="AH373" s="129"/>
      <c r="AI373" s="129"/>
      <c r="AJ373" s="129"/>
    </row>
    <row r="374" spans="1:36" s="71" customFormat="1" ht="24" customHeight="1">
      <c r="A374" s="75"/>
      <c r="H374" s="72" t="s">
        <v>542</v>
      </c>
      <c r="O374" s="129"/>
      <c r="P374" s="100"/>
      <c r="Q374" s="129"/>
      <c r="R374" s="129"/>
      <c r="S374" s="129"/>
      <c r="T374" s="129"/>
      <c r="U374" s="129"/>
      <c r="V374" s="129"/>
      <c r="W374" s="129"/>
      <c r="X374" s="129"/>
      <c r="Y374" s="129"/>
      <c r="Z374" s="100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</row>
    <row r="375" spans="1:36" s="71" customFormat="1" ht="24" customHeight="1">
      <c r="A375" s="75"/>
      <c r="H375" s="72" t="s">
        <v>543</v>
      </c>
      <c r="O375" s="129"/>
      <c r="P375" s="100"/>
      <c r="Q375" s="129"/>
      <c r="R375" s="129"/>
      <c r="S375" s="129"/>
      <c r="T375" s="129"/>
      <c r="U375" s="129"/>
      <c r="V375" s="129"/>
      <c r="W375" s="129"/>
      <c r="X375" s="129"/>
      <c r="Y375" s="129"/>
      <c r="Z375" s="100"/>
      <c r="AA375" s="129"/>
      <c r="AB375" s="129"/>
      <c r="AC375" s="129"/>
      <c r="AD375" s="129"/>
      <c r="AE375" s="129"/>
      <c r="AF375" s="129"/>
      <c r="AG375" s="129"/>
      <c r="AH375" s="129"/>
      <c r="AI375" s="129"/>
      <c r="AJ375" s="129"/>
    </row>
    <row r="376" spans="1:36" s="71" customFormat="1" ht="24" customHeight="1">
      <c r="A376" s="75"/>
      <c r="H376" s="72" t="s">
        <v>544</v>
      </c>
      <c r="O376" s="129"/>
      <c r="P376" s="100"/>
      <c r="Q376" s="129"/>
      <c r="R376" s="129"/>
      <c r="S376" s="129"/>
      <c r="T376" s="129"/>
      <c r="U376" s="129"/>
      <c r="V376" s="129"/>
      <c r="W376" s="129"/>
      <c r="X376" s="129"/>
      <c r="Y376" s="129"/>
      <c r="Z376" s="100"/>
      <c r="AA376" s="129"/>
      <c r="AB376" s="129"/>
      <c r="AC376" s="129"/>
      <c r="AD376" s="129"/>
      <c r="AE376" s="129"/>
      <c r="AF376" s="129"/>
      <c r="AG376" s="129"/>
      <c r="AH376" s="129"/>
      <c r="AI376" s="129"/>
      <c r="AJ376" s="129"/>
    </row>
    <row r="377" spans="1:36" s="71" customFormat="1" ht="24" customHeight="1">
      <c r="A377" s="75"/>
      <c r="H377" s="72" t="s">
        <v>545</v>
      </c>
      <c r="O377" s="129"/>
      <c r="P377" s="100"/>
      <c r="Q377" s="129"/>
      <c r="R377" s="129"/>
      <c r="S377" s="129"/>
      <c r="T377" s="129"/>
      <c r="U377" s="129"/>
      <c r="V377" s="129"/>
      <c r="W377" s="129"/>
      <c r="X377" s="129"/>
      <c r="Y377" s="129"/>
      <c r="Z377" s="100"/>
      <c r="AA377" s="129"/>
      <c r="AB377" s="129"/>
      <c r="AC377" s="129"/>
      <c r="AD377" s="129"/>
      <c r="AE377" s="129"/>
      <c r="AF377" s="129"/>
      <c r="AG377" s="129"/>
      <c r="AH377" s="129"/>
      <c r="AI377" s="129"/>
      <c r="AJ377" s="129"/>
    </row>
    <row r="378" spans="1:36" s="71" customFormat="1" ht="33">
      <c r="A378" s="75"/>
      <c r="H378" s="72" t="s">
        <v>546</v>
      </c>
      <c r="O378" s="129"/>
      <c r="P378" s="100"/>
      <c r="Q378" s="129"/>
      <c r="R378" s="129"/>
      <c r="S378" s="129"/>
      <c r="T378" s="129"/>
      <c r="U378" s="129"/>
      <c r="V378" s="129"/>
      <c r="W378" s="129"/>
      <c r="X378" s="129"/>
      <c r="Y378" s="129"/>
      <c r="Z378" s="100"/>
      <c r="AA378" s="129"/>
      <c r="AB378" s="129"/>
      <c r="AC378" s="129"/>
      <c r="AD378" s="129"/>
      <c r="AE378" s="129"/>
      <c r="AF378" s="129"/>
      <c r="AG378" s="129"/>
      <c r="AH378" s="129"/>
      <c r="AI378" s="129"/>
      <c r="AJ378" s="129"/>
    </row>
    <row r="379" spans="1:36" s="71" customFormat="1" ht="33">
      <c r="A379" s="75"/>
      <c r="H379" s="72" t="s">
        <v>547</v>
      </c>
      <c r="O379" s="129"/>
      <c r="P379" s="100"/>
      <c r="Q379" s="129"/>
      <c r="R379" s="129"/>
      <c r="S379" s="129"/>
      <c r="T379" s="129"/>
      <c r="U379" s="129"/>
      <c r="V379" s="129"/>
      <c r="W379" s="129"/>
      <c r="X379" s="129"/>
      <c r="Y379" s="129"/>
      <c r="Z379" s="100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</row>
    <row r="380" spans="1:36" s="71" customFormat="1" ht="33">
      <c r="A380" s="75"/>
      <c r="H380" s="72" t="s">
        <v>548</v>
      </c>
      <c r="O380" s="129"/>
      <c r="P380" s="100"/>
      <c r="Q380" s="129"/>
      <c r="R380" s="129"/>
      <c r="S380" s="129"/>
      <c r="T380" s="129"/>
      <c r="U380" s="129"/>
      <c r="V380" s="129"/>
      <c r="W380" s="129"/>
      <c r="X380" s="129"/>
      <c r="Y380" s="129"/>
      <c r="Z380" s="100"/>
      <c r="AA380" s="129"/>
      <c r="AB380" s="129"/>
      <c r="AC380" s="129"/>
      <c r="AD380" s="129"/>
      <c r="AE380" s="129"/>
      <c r="AF380" s="129"/>
      <c r="AG380" s="129"/>
      <c r="AH380" s="129"/>
      <c r="AI380" s="129"/>
      <c r="AJ380" s="129"/>
    </row>
    <row r="381" spans="1:36" s="71" customFormat="1" ht="33">
      <c r="A381" s="75"/>
      <c r="H381" s="72" t="s">
        <v>549</v>
      </c>
      <c r="O381" s="129"/>
      <c r="P381" s="100"/>
      <c r="Q381" s="129"/>
      <c r="R381" s="129"/>
      <c r="S381" s="129"/>
      <c r="T381" s="129"/>
      <c r="U381" s="129"/>
      <c r="V381" s="129"/>
      <c r="W381" s="129"/>
      <c r="X381" s="129"/>
      <c r="Y381" s="129"/>
      <c r="Z381" s="100"/>
      <c r="AA381" s="129"/>
      <c r="AB381" s="129"/>
      <c r="AC381" s="129"/>
      <c r="AD381" s="129"/>
      <c r="AE381" s="129"/>
      <c r="AF381" s="129"/>
      <c r="AG381" s="129"/>
      <c r="AH381" s="129"/>
      <c r="AI381" s="129"/>
      <c r="AJ381" s="129"/>
    </row>
    <row r="382" spans="1:36" s="71" customFormat="1" ht="33">
      <c r="A382" s="75"/>
      <c r="H382" s="72" t="s">
        <v>550</v>
      </c>
      <c r="O382" s="129"/>
      <c r="P382" s="100"/>
      <c r="Q382" s="129"/>
      <c r="R382" s="129"/>
      <c r="S382" s="129"/>
      <c r="T382" s="129"/>
      <c r="U382" s="129"/>
      <c r="V382" s="129"/>
      <c r="W382" s="129"/>
      <c r="X382" s="129"/>
      <c r="Y382" s="129"/>
      <c r="Z382" s="100"/>
      <c r="AA382" s="129"/>
      <c r="AB382" s="129"/>
      <c r="AC382" s="129"/>
      <c r="AD382" s="129"/>
      <c r="AE382" s="129"/>
      <c r="AF382" s="129"/>
      <c r="AG382" s="129"/>
      <c r="AH382" s="129"/>
      <c r="AI382" s="129"/>
      <c r="AJ382" s="129"/>
    </row>
    <row r="383" spans="1:36" s="71" customFormat="1" ht="33">
      <c r="A383" s="75"/>
      <c r="H383" s="72" t="s">
        <v>551</v>
      </c>
      <c r="O383" s="129"/>
      <c r="P383" s="100"/>
      <c r="Q383" s="129"/>
      <c r="R383" s="129"/>
      <c r="S383" s="129"/>
      <c r="T383" s="129"/>
      <c r="U383" s="129"/>
      <c r="V383" s="129"/>
      <c r="W383" s="129"/>
      <c r="X383" s="129"/>
      <c r="Y383" s="129"/>
      <c r="Z383" s="100"/>
      <c r="AA383" s="129"/>
      <c r="AB383" s="129"/>
      <c r="AC383" s="129"/>
      <c r="AD383" s="129"/>
      <c r="AE383" s="129"/>
      <c r="AF383" s="129"/>
      <c r="AG383" s="129"/>
      <c r="AH383" s="129"/>
      <c r="AI383" s="129"/>
      <c r="AJ383" s="129"/>
    </row>
    <row r="384" spans="1:36" s="71" customFormat="1" ht="33">
      <c r="A384" s="75"/>
      <c r="H384" s="72" t="s">
        <v>552</v>
      </c>
      <c r="O384" s="129"/>
      <c r="P384" s="100"/>
      <c r="Q384" s="129"/>
      <c r="R384" s="129"/>
      <c r="S384" s="129"/>
      <c r="T384" s="129"/>
      <c r="U384" s="129"/>
      <c r="V384" s="129"/>
      <c r="W384" s="129"/>
      <c r="X384" s="129"/>
      <c r="Y384" s="129"/>
      <c r="Z384" s="100"/>
      <c r="AA384" s="129"/>
      <c r="AB384" s="129"/>
      <c r="AC384" s="129"/>
      <c r="AD384" s="129"/>
      <c r="AE384" s="129"/>
      <c r="AF384" s="129"/>
      <c r="AG384" s="129"/>
      <c r="AH384" s="129"/>
      <c r="AI384" s="129"/>
      <c r="AJ384" s="129"/>
    </row>
    <row r="385" spans="1:36" s="71" customFormat="1" ht="33">
      <c r="A385" s="75"/>
      <c r="H385" s="72" t="s">
        <v>553</v>
      </c>
      <c r="O385" s="129"/>
      <c r="P385" s="100"/>
      <c r="Q385" s="129"/>
      <c r="R385" s="129"/>
      <c r="S385" s="129"/>
      <c r="T385" s="129"/>
      <c r="U385" s="129"/>
      <c r="V385" s="129"/>
      <c r="W385" s="129"/>
      <c r="X385" s="129"/>
      <c r="Y385" s="129"/>
      <c r="Z385" s="100"/>
      <c r="AA385" s="129"/>
      <c r="AB385" s="129"/>
      <c r="AC385" s="129"/>
      <c r="AD385" s="129"/>
      <c r="AE385" s="129"/>
      <c r="AF385" s="129"/>
      <c r="AG385" s="129"/>
      <c r="AH385" s="129"/>
      <c r="AI385" s="129"/>
      <c r="AJ385" s="129"/>
    </row>
    <row r="386" spans="1:36" s="71" customFormat="1" ht="33">
      <c r="A386" s="75"/>
      <c r="H386" s="72" t="s">
        <v>554</v>
      </c>
      <c r="O386" s="129"/>
      <c r="P386" s="100"/>
      <c r="Q386" s="129"/>
      <c r="R386" s="129"/>
      <c r="S386" s="129"/>
      <c r="T386" s="129"/>
      <c r="U386" s="129"/>
      <c r="V386" s="129"/>
      <c r="W386" s="129"/>
      <c r="X386" s="129"/>
      <c r="Y386" s="129"/>
      <c r="Z386" s="100"/>
      <c r="AA386" s="129"/>
      <c r="AB386" s="129"/>
      <c r="AC386" s="129"/>
      <c r="AD386" s="129"/>
      <c r="AE386" s="129"/>
      <c r="AF386" s="129"/>
      <c r="AG386" s="129"/>
      <c r="AH386" s="129"/>
      <c r="AI386" s="129"/>
      <c r="AJ386" s="129"/>
    </row>
    <row r="387" spans="1:36" s="71" customFormat="1" ht="33">
      <c r="A387" s="75"/>
      <c r="H387" s="72" t="s">
        <v>555</v>
      </c>
      <c r="O387" s="129"/>
      <c r="P387" s="100"/>
      <c r="Q387" s="129"/>
      <c r="R387" s="129"/>
      <c r="S387" s="129"/>
      <c r="T387" s="129"/>
      <c r="U387" s="129"/>
      <c r="V387" s="129"/>
      <c r="W387" s="129"/>
      <c r="X387" s="129"/>
      <c r="Y387" s="129"/>
      <c r="Z387" s="100"/>
      <c r="AA387" s="129"/>
      <c r="AB387" s="129"/>
      <c r="AC387" s="129"/>
      <c r="AD387" s="129"/>
      <c r="AE387" s="129"/>
      <c r="AF387" s="129"/>
      <c r="AG387" s="129"/>
      <c r="AH387" s="129"/>
      <c r="AI387" s="129"/>
      <c r="AJ387" s="129"/>
    </row>
    <row r="388" spans="1:36" s="71" customFormat="1" ht="33">
      <c r="A388" s="75"/>
      <c r="H388" s="72" t="s">
        <v>556</v>
      </c>
      <c r="O388" s="129"/>
      <c r="P388" s="100"/>
      <c r="Q388" s="129"/>
      <c r="R388" s="129"/>
      <c r="S388" s="129"/>
      <c r="T388" s="129"/>
      <c r="U388" s="129"/>
      <c r="V388" s="129"/>
      <c r="W388" s="129"/>
      <c r="X388" s="129"/>
      <c r="Y388" s="129"/>
      <c r="Z388" s="100"/>
      <c r="AA388" s="129"/>
      <c r="AB388" s="129"/>
      <c r="AC388" s="129"/>
      <c r="AD388" s="129"/>
      <c r="AE388" s="129"/>
      <c r="AF388" s="129"/>
      <c r="AG388" s="129"/>
      <c r="AH388" s="129"/>
      <c r="AI388" s="129"/>
      <c r="AJ388" s="129"/>
    </row>
    <row r="389" spans="1:36" s="71" customFormat="1" ht="33">
      <c r="A389" s="75"/>
      <c r="H389" s="72" t="s">
        <v>557</v>
      </c>
      <c r="O389" s="129"/>
      <c r="P389" s="100"/>
      <c r="Q389" s="129"/>
      <c r="R389" s="129"/>
      <c r="S389" s="129"/>
      <c r="T389" s="129"/>
      <c r="U389" s="129"/>
      <c r="V389" s="129"/>
      <c r="W389" s="129"/>
      <c r="X389" s="129"/>
      <c r="Y389" s="129"/>
      <c r="Z389" s="100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</row>
    <row r="390" spans="1:36" s="71" customFormat="1" ht="33">
      <c r="A390" s="75"/>
      <c r="H390" s="72" t="s">
        <v>558</v>
      </c>
      <c r="O390" s="129"/>
      <c r="P390" s="100"/>
      <c r="Q390" s="129"/>
      <c r="R390" s="129"/>
      <c r="S390" s="129"/>
      <c r="T390" s="129"/>
      <c r="U390" s="129"/>
      <c r="V390" s="129"/>
      <c r="W390" s="129"/>
      <c r="X390" s="129"/>
      <c r="Y390" s="129"/>
      <c r="Z390" s="100"/>
      <c r="AA390" s="129"/>
      <c r="AB390" s="129"/>
      <c r="AC390" s="129"/>
      <c r="AD390" s="129"/>
      <c r="AE390" s="129"/>
      <c r="AF390" s="129"/>
      <c r="AG390" s="129"/>
      <c r="AH390" s="129"/>
      <c r="AI390" s="129"/>
      <c r="AJ390" s="129"/>
    </row>
    <row r="391" spans="1:36" s="71" customFormat="1" ht="33">
      <c r="A391" s="75"/>
      <c r="H391" s="72" t="s">
        <v>559</v>
      </c>
      <c r="O391" s="129"/>
      <c r="P391" s="100"/>
      <c r="Q391" s="129"/>
      <c r="R391" s="129"/>
      <c r="S391" s="129"/>
      <c r="T391" s="129"/>
      <c r="U391" s="129"/>
      <c r="V391" s="129"/>
      <c r="W391" s="129"/>
      <c r="X391" s="129"/>
      <c r="Y391" s="129"/>
      <c r="Z391" s="100"/>
      <c r="AA391" s="129"/>
      <c r="AB391" s="129"/>
      <c r="AC391" s="129"/>
      <c r="AD391" s="129"/>
      <c r="AE391" s="129"/>
      <c r="AF391" s="129"/>
      <c r="AG391" s="129"/>
      <c r="AH391" s="129"/>
      <c r="AI391" s="129"/>
      <c r="AJ391" s="129"/>
    </row>
    <row r="392" spans="1:36" s="71" customFormat="1" ht="33">
      <c r="A392" s="75"/>
      <c r="H392" s="72" t="s">
        <v>560</v>
      </c>
      <c r="O392" s="129"/>
      <c r="P392" s="100"/>
      <c r="Q392" s="129"/>
      <c r="R392" s="129"/>
      <c r="S392" s="129"/>
      <c r="T392" s="129"/>
      <c r="U392" s="129"/>
      <c r="V392" s="129"/>
      <c r="W392" s="129"/>
      <c r="X392" s="129"/>
      <c r="Y392" s="129"/>
      <c r="Z392" s="100"/>
      <c r="AA392" s="129"/>
      <c r="AB392" s="129"/>
      <c r="AC392" s="129"/>
      <c r="AD392" s="129"/>
      <c r="AE392" s="129"/>
      <c r="AF392" s="129"/>
      <c r="AG392" s="129"/>
      <c r="AH392" s="129"/>
      <c r="AI392" s="129"/>
      <c r="AJ392" s="129"/>
    </row>
    <row r="393" spans="1:36" s="71" customFormat="1" ht="33">
      <c r="A393" s="75"/>
      <c r="H393" s="72" t="s">
        <v>561</v>
      </c>
      <c r="O393" s="129"/>
      <c r="P393" s="100"/>
      <c r="Q393" s="129"/>
      <c r="R393" s="129"/>
      <c r="S393" s="129"/>
      <c r="T393" s="129"/>
      <c r="U393" s="129"/>
      <c r="V393" s="129"/>
      <c r="W393" s="129"/>
      <c r="X393" s="129"/>
      <c r="Y393" s="129"/>
      <c r="Z393" s="100"/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</row>
    <row r="394" spans="1:36" s="71" customFormat="1" ht="33">
      <c r="A394" s="75"/>
      <c r="H394" s="72" t="s">
        <v>561</v>
      </c>
      <c r="O394" s="129"/>
      <c r="P394" s="100"/>
      <c r="Q394" s="129"/>
      <c r="R394" s="129"/>
      <c r="S394" s="129"/>
      <c r="T394" s="129"/>
      <c r="U394" s="129"/>
      <c r="V394" s="129"/>
      <c r="W394" s="129"/>
      <c r="X394" s="129"/>
      <c r="Y394" s="129"/>
      <c r="Z394" s="100"/>
      <c r="AA394" s="129"/>
      <c r="AB394" s="129"/>
      <c r="AC394" s="129"/>
      <c r="AD394" s="129"/>
      <c r="AE394" s="129"/>
      <c r="AF394" s="129"/>
      <c r="AG394" s="129"/>
      <c r="AH394" s="129"/>
      <c r="AI394" s="129"/>
      <c r="AJ394" s="129"/>
    </row>
    <row r="395" spans="1:36" s="71" customFormat="1" ht="33">
      <c r="A395" s="75"/>
      <c r="H395" s="72" t="s">
        <v>562</v>
      </c>
      <c r="O395" s="129"/>
      <c r="P395" s="100"/>
      <c r="Q395" s="129"/>
      <c r="R395" s="129"/>
      <c r="S395" s="129"/>
      <c r="T395" s="129"/>
      <c r="U395" s="129"/>
      <c r="V395" s="129"/>
      <c r="W395" s="129"/>
      <c r="X395" s="129"/>
      <c r="Y395" s="129"/>
      <c r="Z395" s="100"/>
      <c r="AA395" s="129"/>
      <c r="AB395" s="129"/>
      <c r="AC395" s="129"/>
      <c r="AD395" s="129"/>
      <c r="AE395" s="129"/>
      <c r="AF395" s="129"/>
      <c r="AG395" s="129"/>
      <c r="AH395" s="129"/>
      <c r="AI395" s="129"/>
      <c r="AJ395" s="129"/>
    </row>
    <row r="396" spans="1:36" s="71" customFormat="1" ht="33">
      <c r="A396" s="75"/>
      <c r="H396" s="72" t="s">
        <v>563</v>
      </c>
      <c r="O396" s="129"/>
      <c r="P396" s="100"/>
      <c r="Q396" s="129"/>
      <c r="R396" s="129"/>
      <c r="S396" s="129"/>
      <c r="T396" s="129"/>
      <c r="U396" s="129"/>
      <c r="V396" s="129"/>
      <c r="W396" s="129"/>
      <c r="X396" s="129"/>
      <c r="Y396" s="129"/>
      <c r="Z396" s="100"/>
      <c r="AA396" s="129"/>
      <c r="AB396" s="129"/>
      <c r="AC396" s="129"/>
      <c r="AD396" s="129"/>
      <c r="AE396" s="129"/>
      <c r="AF396" s="129"/>
      <c r="AG396" s="129"/>
      <c r="AH396" s="129"/>
      <c r="AI396" s="129"/>
      <c r="AJ396" s="129"/>
    </row>
    <row r="397" spans="1:36" s="71" customFormat="1" ht="33">
      <c r="A397" s="75"/>
      <c r="H397" s="72" t="s">
        <v>564</v>
      </c>
      <c r="O397" s="129"/>
      <c r="P397" s="100"/>
      <c r="Q397" s="129"/>
      <c r="R397" s="129"/>
      <c r="S397" s="129"/>
      <c r="T397" s="129"/>
      <c r="U397" s="129"/>
      <c r="V397" s="129"/>
      <c r="W397" s="129"/>
      <c r="X397" s="129"/>
      <c r="Y397" s="129"/>
      <c r="Z397" s="100"/>
      <c r="AA397" s="129"/>
      <c r="AB397" s="129"/>
      <c r="AC397" s="129"/>
      <c r="AD397" s="129"/>
      <c r="AE397" s="129"/>
      <c r="AF397" s="129"/>
      <c r="AG397" s="129"/>
      <c r="AH397" s="129"/>
      <c r="AI397" s="129"/>
      <c r="AJ397" s="129"/>
    </row>
    <row r="398" spans="1:36" s="71" customFormat="1" ht="33">
      <c r="A398" s="75"/>
      <c r="H398" s="72" t="s">
        <v>565</v>
      </c>
      <c r="O398" s="129"/>
      <c r="P398" s="100"/>
      <c r="Q398" s="129"/>
      <c r="R398" s="129"/>
      <c r="S398" s="129"/>
      <c r="T398" s="129"/>
      <c r="U398" s="129"/>
      <c r="V398" s="129"/>
      <c r="W398" s="129"/>
      <c r="X398" s="129"/>
      <c r="Y398" s="129"/>
      <c r="Z398" s="100"/>
      <c r="AA398" s="129"/>
      <c r="AB398" s="129"/>
      <c r="AC398" s="129"/>
      <c r="AD398" s="129"/>
      <c r="AE398" s="129"/>
      <c r="AF398" s="129"/>
      <c r="AG398" s="129"/>
      <c r="AH398" s="129"/>
      <c r="AI398" s="129"/>
      <c r="AJ398" s="129"/>
    </row>
    <row r="399" spans="1:36" s="71" customFormat="1" ht="33">
      <c r="A399" s="75"/>
      <c r="H399" s="72" t="s">
        <v>566</v>
      </c>
      <c r="O399" s="129"/>
      <c r="P399" s="100"/>
      <c r="Q399" s="129"/>
      <c r="R399" s="129"/>
      <c r="S399" s="129"/>
      <c r="T399" s="129"/>
      <c r="U399" s="129"/>
      <c r="V399" s="129"/>
      <c r="W399" s="129"/>
      <c r="X399" s="129"/>
      <c r="Y399" s="129"/>
      <c r="Z399" s="100"/>
      <c r="AA399" s="129"/>
      <c r="AB399" s="129"/>
      <c r="AC399" s="129"/>
      <c r="AD399" s="129"/>
      <c r="AE399" s="129"/>
      <c r="AF399" s="129"/>
      <c r="AG399" s="129"/>
      <c r="AH399" s="129"/>
      <c r="AI399" s="129"/>
      <c r="AJ399" s="129"/>
    </row>
    <row r="400" spans="1:36" s="71" customFormat="1" ht="33">
      <c r="A400" s="75"/>
      <c r="H400" s="72" t="s">
        <v>567</v>
      </c>
      <c r="O400" s="129"/>
      <c r="P400" s="100"/>
      <c r="Q400" s="129"/>
      <c r="R400" s="129"/>
      <c r="S400" s="129"/>
      <c r="T400" s="129"/>
      <c r="U400" s="129"/>
      <c r="V400" s="129"/>
      <c r="W400" s="129"/>
      <c r="X400" s="129"/>
      <c r="Y400" s="129"/>
      <c r="Z400" s="100"/>
      <c r="AA400" s="129"/>
      <c r="AB400" s="129"/>
      <c r="AC400" s="129"/>
      <c r="AD400" s="129"/>
      <c r="AE400" s="129"/>
      <c r="AF400" s="129"/>
      <c r="AG400" s="129"/>
      <c r="AH400" s="129"/>
      <c r="AI400" s="129"/>
      <c r="AJ400" s="129"/>
    </row>
    <row r="401" spans="1:36" s="71" customFormat="1" ht="33">
      <c r="A401" s="75"/>
      <c r="H401" s="72" t="s">
        <v>568</v>
      </c>
      <c r="O401" s="129"/>
      <c r="P401" s="100"/>
      <c r="Q401" s="129"/>
      <c r="R401" s="129"/>
      <c r="S401" s="129"/>
      <c r="T401" s="129"/>
      <c r="U401" s="129"/>
      <c r="V401" s="129"/>
      <c r="W401" s="129"/>
      <c r="X401" s="129"/>
      <c r="Y401" s="129"/>
      <c r="Z401" s="100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</row>
    <row r="402" spans="1:36" s="71" customFormat="1" ht="33">
      <c r="A402" s="75"/>
      <c r="H402" s="72" t="s">
        <v>569</v>
      </c>
      <c r="O402" s="129"/>
      <c r="P402" s="100"/>
      <c r="Q402" s="129"/>
      <c r="R402" s="129"/>
      <c r="S402" s="129"/>
      <c r="T402" s="129"/>
      <c r="U402" s="129"/>
      <c r="V402" s="129"/>
      <c r="W402" s="129"/>
      <c r="X402" s="129"/>
      <c r="Y402" s="129"/>
      <c r="Z402" s="100"/>
      <c r="AA402" s="129"/>
      <c r="AB402" s="129"/>
      <c r="AC402" s="129"/>
      <c r="AD402" s="129"/>
      <c r="AE402" s="129"/>
      <c r="AF402" s="129"/>
      <c r="AG402" s="129"/>
      <c r="AH402" s="129"/>
      <c r="AI402" s="129"/>
      <c r="AJ402" s="129"/>
    </row>
    <row r="403" spans="1:36" s="71" customFormat="1" ht="33">
      <c r="A403" s="75"/>
      <c r="H403" s="72" t="s">
        <v>570</v>
      </c>
      <c r="O403" s="129"/>
      <c r="P403" s="100"/>
      <c r="Q403" s="129"/>
      <c r="R403" s="129"/>
      <c r="S403" s="129"/>
      <c r="T403" s="129"/>
      <c r="U403" s="129"/>
      <c r="V403" s="129"/>
      <c r="W403" s="129"/>
      <c r="X403" s="129"/>
      <c r="Y403" s="129"/>
      <c r="Z403" s="100"/>
      <c r="AA403" s="129"/>
      <c r="AB403" s="129"/>
      <c r="AC403" s="129"/>
      <c r="AD403" s="129"/>
      <c r="AE403" s="129"/>
      <c r="AF403" s="129"/>
      <c r="AG403" s="129"/>
      <c r="AH403" s="129"/>
      <c r="AI403" s="129"/>
      <c r="AJ403" s="129"/>
    </row>
    <row r="404" spans="1:36" s="71" customFormat="1" ht="33">
      <c r="A404" s="75"/>
      <c r="H404" s="72" t="s">
        <v>571</v>
      </c>
      <c r="O404" s="129"/>
      <c r="P404" s="100"/>
      <c r="Q404" s="129"/>
      <c r="R404" s="129"/>
      <c r="S404" s="129"/>
      <c r="T404" s="129"/>
      <c r="U404" s="129"/>
      <c r="V404" s="129"/>
      <c r="W404" s="129"/>
      <c r="X404" s="129"/>
      <c r="Y404" s="129"/>
      <c r="Z404" s="100"/>
      <c r="AA404" s="129"/>
      <c r="AB404" s="129"/>
      <c r="AC404" s="129"/>
      <c r="AD404" s="129"/>
      <c r="AE404" s="129"/>
      <c r="AF404" s="129"/>
      <c r="AG404" s="129"/>
      <c r="AH404" s="129"/>
      <c r="AI404" s="129"/>
      <c r="AJ404" s="129"/>
    </row>
    <row r="405" spans="1:36" s="71" customFormat="1" ht="33">
      <c r="A405" s="75"/>
      <c r="H405" s="72" t="s">
        <v>572</v>
      </c>
      <c r="O405" s="129"/>
      <c r="P405" s="100"/>
      <c r="Q405" s="129"/>
      <c r="R405" s="129"/>
      <c r="S405" s="129"/>
      <c r="T405" s="129"/>
      <c r="U405" s="129"/>
      <c r="V405" s="129"/>
      <c r="W405" s="129"/>
      <c r="X405" s="129"/>
      <c r="Y405" s="129"/>
      <c r="Z405" s="100"/>
      <c r="AA405" s="129"/>
      <c r="AB405" s="129"/>
      <c r="AC405" s="129"/>
      <c r="AD405" s="129"/>
      <c r="AE405" s="129"/>
      <c r="AF405" s="129"/>
      <c r="AG405" s="129"/>
      <c r="AH405" s="129"/>
      <c r="AI405" s="129"/>
      <c r="AJ405" s="129"/>
    </row>
    <row r="406" spans="1:36" s="71" customFormat="1" ht="33">
      <c r="A406" s="75"/>
      <c r="H406" s="72" t="s">
        <v>573</v>
      </c>
      <c r="O406" s="129"/>
      <c r="P406" s="100"/>
      <c r="Q406" s="129"/>
      <c r="R406" s="129"/>
      <c r="S406" s="129"/>
      <c r="T406" s="129"/>
      <c r="U406" s="129"/>
      <c r="V406" s="129"/>
      <c r="W406" s="129"/>
      <c r="X406" s="129"/>
      <c r="Y406" s="129"/>
      <c r="Z406" s="100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</row>
    <row r="407" spans="1:36" s="71" customFormat="1" ht="33">
      <c r="A407" s="75"/>
      <c r="H407" s="72" t="s">
        <v>574</v>
      </c>
      <c r="O407" s="129"/>
      <c r="P407" s="100"/>
      <c r="Q407" s="129"/>
      <c r="R407" s="129"/>
      <c r="S407" s="129"/>
      <c r="T407" s="129"/>
      <c r="U407" s="129"/>
      <c r="V407" s="129"/>
      <c r="W407" s="129"/>
      <c r="X407" s="129"/>
      <c r="Y407" s="129"/>
      <c r="Z407" s="100"/>
      <c r="AA407" s="129"/>
      <c r="AB407" s="129"/>
      <c r="AC407" s="129"/>
      <c r="AD407" s="129"/>
      <c r="AE407" s="129"/>
      <c r="AF407" s="129"/>
      <c r="AG407" s="129"/>
      <c r="AH407" s="129"/>
      <c r="AI407" s="129"/>
      <c r="AJ407" s="129"/>
    </row>
    <row r="408" spans="1:36" s="71" customFormat="1" ht="33">
      <c r="A408" s="75"/>
      <c r="H408" s="72" t="s">
        <v>575</v>
      </c>
      <c r="O408" s="129"/>
      <c r="P408" s="100"/>
      <c r="Q408" s="129"/>
      <c r="R408" s="129"/>
      <c r="S408" s="129"/>
      <c r="T408" s="129"/>
      <c r="U408" s="129"/>
      <c r="V408" s="129"/>
      <c r="W408" s="129"/>
      <c r="X408" s="129"/>
      <c r="Y408" s="129"/>
      <c r="Z408" s="100"/>
      <c r="AA408" s="129"/>
      <c r="AB408" s="129"/>
      <c r="AC408" s="129"/>
      <c r="AD408" s="129"/>
      <c r="AE408" s="129"/>
      <c r="AF408" s="129"/>
      <c r="AG408" s="129"/>
      <c r="AH408" s="129"/>
      <c r="AI408" s="129"/>
      <c r="AJ408" s="129"/>
    </row>
    <row r="409" spans="1:36" s="71" customFormat="1" ht="33">
      <c r="A409" s="75"/>
      <c r="H409" s="72" t="s">
        <v>576</v>
      </c>
      <c r="O409" s="129"/>
      <c r="P409" s="100"/>
      <c r="Q409" s="129"/>
      <c r="R409" s="129"/>
      <c r="S409" s="129"/>
      <c r="T409" s="129"/>
      <c r="U409" s="129"/>
      <c r="V409" s="129"/>
      <c r="W409" s="129"/>
      <c r="X409" s="129"/>
      <c r="Y409" s="129"/>
      <c r="Z409" s="100"/>
      <c r="AA409" s="129"/>
      <c r="AB409" s="129"/>
      <c r="AC409" s="129"/>
      <c r="AD409" s="129"/>
      <c r="AE409" s="129"/>
      <c r="AF409" s="129"/>
      <c r="AG409" s="129"/>
      <c r="AH409" s="129"/>
      <c r="AI409" s="129"/>
      <c r="AJ409" s="129"/>
    </row>
    <row r="410" spans="1:36" s="71" customFormat="1" ht="33">
      <c r="A410" s="75"/>
      <c r="H410" s="72" t="s">
        <v>577</v>
      </c>
      <c r="O410" s="129"/>
      <c r="P410" s="100"/>
      <c r="Q410" s="129"/>
      <c r="R410" s="129"/>
      <c r="S410" s="129"/>
      <c r="T410" s="129"/>
      <c r="U410" s="129"/>
      <c r="V410" s="129"/>
      <c r="W410" s="129"/>
      <c r="X410" s="129"/>
      <c r="Y410" s="129"/>
      <c r="Z410" s="100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29"/>
    </row>
    <row r="411" spans="1:36" s="71" customFormat="1" ht="33">
      <c r="A411" s="75"/>
      <c r="H411" s="72" t="s">
        <v>578</v>
      </c>
      <c r="O411" s="129"/>
      <c r="P411" s="100"/>
      <c r="Q411" s="129"/>
      <c r="R411" s="129"/>
      <c r="S411" s="129"/>
      <c r="T411" s="129"/>
      <c r="U411" s="129"/>
      <c r="V411" s="129"/>
      <c r="W411" s="129"/>
      <c r="X411" s="129"/>
      <c r="Y411" s="129"/>
      <c r="Z411" s="100"/>
      <c r="AA411" s="129"/>
      <c r="AB411" s="129"/>
      <c r="AC411" s="129"/>
      <c r="AD411" s="129"/>
      <c r="AE411" s="129"/>
      <c r="AF411" s="129"/>
      <c r="AG411" s="129"/>
      <c r="AH411" s="129"/>
      <c r="AI411" s="129"/>
      <c r="AJ411" s="129"/>
    </row>
    <row r="412" spans="1:36" s="71" customFormat="1" ht="33">
      <c r="A412" s="75"/>
      <c r="H412" s="72" t="s">
        <v>579</v>
      </c>
      <c r="O412" s="129"/>
      <c r="P412" s="100"/>
      <c r="Q412" s="129"/>
      <c r="R412" s="129"/>
      <c r="S412" s="129"/>
      <c r="T412" s="129"/>
      <c r="U412" s="129"/>
      <c r="V412" s="129"/>
      <c r="W412" s="129"/>
      <c r="X412" s="129"/>
      <c r="Y412" s="129"/>
      <c r="Z412" s="100"/>
      <c r="AA412" s="129"/>
      <c r="AB412" s="129"/>
      <c r="AC412" s="129"/>
      <c r="AD412" s="129"/>
      <c r="AE412" s="129"/>
      <c r="AF412" s="129"/>
      <c r="AG412" s="129"/>
      <c r="AH412" s="129"/>
      <c r="AI412" s="129"/>
      <c r="AJ412" s="129"/>
    </row>
    <row r="413" spans="1:36" s="71" customFormat="1" ht="33">
      <c r="A413" s="75"/>
      <c r="H413" s="72" t="s">
        <v>580</v>
      </c>
      <c r="O413" s="129"/>
      <c r="P413" s="100"/>
      <c r="Q413" s="129"/>
      <c r="R413" s="129"/>
      <c r="S413" s="129"/>
      <c r="T413" s="129"/>
      <c r="U413" s="129"/>
      <c r="V413" s="129"/>
      <c r="W413" s="129"/>
      <c r="X413" s="129"/>
      <c r="Y413" s="129"/>
      <c r="Z413" s="100"/>
      <c r="AA413" s="129"/>
      <c r="AB413" s="129"/>
      <c r="AC413" s="129"/>
      <c r="AD413" s="129"/>
      <c r="AE413" s="129"/>
      <c r="AF413" s="129"/>
      <c r="AG413" s="129"/>
      <c r="AH413" s="129"/>
      <c r="AI413" s="129"/>
      <c r="AJ413" s="129"/>
    </row>
    <row r="414" spans="1:36" s="71" customFormat="1" ht="33">
      <c r="A414" s="75"/>
      <c r="H414" s="72" t="s">
        <v>581</v>
      </c>
      <c r="O414" s="129"/>
      <c r="P414" s="100"/>
      <c r="Q414" s="129"/>
      <c r="R414" s="129"/>
      <c r="S414" s="129"/>
      <c r="T414" s="129"/>
      <c r="U414" s="129"/>
      <c r="V414" s="129"/>
      <c r="W414" s="129"/>
      <c r="X414" s="129"/>
      <c r="Y414" s="129"/>
      <c r="Z414" s="100"/>
      <c r="AA414" s="129"/>
      <c r="AB414" s="129"/>
      <c r="AC414" s="129"/>
      <c r="AD414" s="129"/>
      <c r="AE414" s="129"/>
      <c r="AF414" s="129"/>
      <c r="AG414" s="129"/>
      <c r="AH414" s="129"/>
      <c r="AI414" s="129"/>
      <c r="AJ414" s="129"/>
    </row>
    <row r="415" spans="1:36" s="71" customFormat="1" ht="33">
      <c r="A415" s="75"/>
      <c r="H415" s="72" t="s">
        <v>582</v>
      </c>
      <c r="O415" s="129"/>
      <c r="P415" s="100"/>
      <c r="Q415" s="129"/>
      <c r="R415" s="129"/>
      <c r="S415" s="129"/>
      <c r="T415" s="129"/>
      <c r="U415" s="129"/>
      <c r="V415" s="129"/>
      <c r="W415" s="129"/>
      <c r="X415" s="129"/>
      <c r="Y415" s="129"/>
      <c r="Z415" s="100"/>
      <c r="AA415" s="129"/>
      <c r="AB415" s="129"/>
      <c r="AC415" s="129"/>
      <c r="AD415" s="129"/>
      <c r="AE415" s="129"/>
      <c r="AF415" s="129"/>
      <c r="AG415" s="129"/>
      <c r="AH415" s="129"/>
      <c r="AI415" s="129"/>
      <c r="AJ415" s="129"/>
    </row>
    <row r="416" spans="1:36" s="71" customFormat="1" ht="33">
      <c r="A416" s="75"/>
      <c r="H416" s="72" t="s">
        <v>583</v>
      </c>
      <c r="O416" s="129"/>
      <c r="P416" s="100"/>
      <c r="Q416" s="129"/>
      <c r="R416" s="129"/>
      <c r="S416" s="129"/>
      <c r="T416" s="129"/>
      <c r="U416" s="129"/>
      <c r="V416" s="129"/>
      <c r="W416" s="129"/>
      <c r="X416" s="129"/>
      <c r="Y416" s="129"/>
      <c r="Z416" s="100"/>
      <c r="AA416" s="129"/>
      <c r="AB416" s="129"/>
      <c r="AC416" s="129"/>
      <c r="AD416" s="129"/>
      <c r="AE416" s="129"/>
      <c r="AF416" s="129"/>
      <c r="AG416" s="129"/>
      <c r="AH416" s="129"/>
      <c r="AI416" s="129"/>
      <c r="AJ416" s="129"/>
    </row>
    <row r="417" spans="1:36" s="71" customFormat="1" ht="33">
      <c r="A417" s="75"/>
      <c r="H417" s="72" t="s">
        <v>584</v>
      </c>
      <c r="O417" s="129"/>
      <c r="P417" s="100"/>
      <c r="Q417" s="129"/>
      <c r="R417" s="129"/>
      <c r="S417" s="129"/>
      <c r="T417" s="129"/>
      <c r="U417" s="129"/>
      <c r="V417" s="129"/>
      <c r="W417" s="129"/>
      <c r="X417" s="129"/>
      <c r="Y417" s="129"/>
      <c r="Z417" s="100"/>
      <c r="AA417" s="129"/>
      <c r="AB417" s="129"/>
      <c r="AC417" s="129"/>
      <c r="AD417" s="129"/>
      <c r="AE417" s="129"/>
      <c r="AF417" s="129"/>
      <c r="AG417" s="129"/>
      <c r="AH417" s="129"/>
      <c r="AI417" s="129"/>
      <c r="AJ417" s="129"/>
    </row>
    <row r="418" spans="1:36" s="71" customFormat="1" ht="33">
      <c r="A418" s="75"/>
      <c r="H418" s="72" t="s">
        <v>585</v>
      </c>
      <c r="O418" s="129"/>
      <c r="P418" s="100"/>
      <c r="Q418" s="129"/>
      <c r="R418" s="129"/>
      <c r="S418" s="129"/>
      <c r="T418" s="129"/>
      <c r="U418" s="129"/>
      <c r="V418" s="129"/>
      <c r="W418" s="129"/>
      <c r="X418" s="129"/>
      <c r="Y418" s="129"/>
      <c r="Z418" s="100"/>
      <c r="AA418" s="129"/>
      <c r="AB418" s="129"/>
      <c r="AC418" s="129"/>
      <c r="AD418" s="129"/>
      <c r="AE418" s="129"/>
      <c r="AF418" s="129"/>
      <c r="AG418" s="129"/>
      <c r="AH418" s="129"/>
      <c r="AI418" s="129"/>
      <c r="AJ418" s="129"/>
    </row>
    <row r="419" spans="1:36" s="71" customFormat="1" ht="33">
      <c r="A419" s="75"/>
      <c r="H419" s="72" t="s">
        <v>586</v>
      </c>
      <c r="O419" s="129"/>
      <c r="P419" s="100"/>
      <c r="Q419" s="129"/>
      <c r="R419" s="129"/>
      <c r="S419" s="129"/>
      <c r="T419" s="129"/>
      <c r="U419" s="129"/>
      <c r="V419" s="129"/>
      <c r="W419" s="129"/>
      <c r="X419" s="129"/>
      <c r="Y419" s="129"/>
      <c r="Z419" s="100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</row>
    <row r="420" spans="1:36" s="71" customFormat="1" ht="33">
      <c r="A420" s="75"/>
      <c r="H420" s="72" t="s">
        <v>587</v>
      </c>
      <c r="O420" s="129"/>
      <c r="P420" s="100"/>
      <c r="Q420" s="129"/>
      <c r="R420" s="129"/>
      <c r="S420" s="129"/>
      <c r="T420" s="129"/>
      <c r="U420" s="129"/>
      <c r="V420" s="129"/>
      <c r="W420" s="129"/>
      <c r="X420" s="129"/>
      <c r="Y420" s="129"/>
      <c r="Z420" s="100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</row>
    <row r="421" spans="1:36" s="71" customFormat="1" ht="33">
      <c r="A421" s="75"/>
      <c r="H421" s="72" t="s">
        <v>588</v>
      </c>
      <c r="O421" s="129"/>
      <c r="P421" s="100"/>
      <c r="Q421" s="129"/>
      <c r="R421" s="129"/>
      <c r="S421" s="129"/>
      <c r="T421" s="129"/>
      <c r="U421" s="129"/>
      <c r="V421" s="129"/>
      <c r="W421" s="129"/>
      <c r="X421" s="129"/>
      <c r="Y421" s="129"/>
      <c r="Z421" s="100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</row>
    <row r="422" spans="1:36" s="71" customFormat="1" ht="33">
      <c r="A422" s="75"/>
      <c r="H422" s="72" t="s">
        <v>589</v>
      </c>
      <c r="O422" s="129"/>
      <c r="P422" s="100"/>
      <c r="Q422" s="129"/>
      <c r="R422" s="129"/>
      <c r="S422" s="129"/>
      <c r="T422" s="129"/>
      <c r="U422" s="129"/>
      <c r="V422" s="129"/>
      <c r="W422" s="129"/>
      <c r="X422" s="129"/>
      <c r="Y422" s="129"/>
      <c r="Z422" s="100"/>
      <c r="AA422" s="129"/>
      <c r="AB422" s="129"/>
      <c r="AC422" s="129"/>
      <c r="AD422" s="129"/>
      <c r="AE422" s="129"/>
      <c r="AF422" s="129"/>
      <c r="AG422" s="129"/>
      <c r="AH422" s="129"/>
      <c r="AI422" s="129"/>
      <c r="AJ422" s="129"/>
    </row>
    <row r="423" spans="1:36" s="71" customFormat="1" ht="33">
      <c r="A423" s="75"/>
      <c r="H423" s="72" t="s">
        <v>590</v>
      </c>
      <c r="O423" s="129"/>
      <c r="P423" s="100"/>
      <c r="Q423" s="129"/>
      <c r="R423" s="129"/>
      <c r="S423" s="129"/>
      <c r="T423" s="129"/>
      <c r="U423" s="129"/>
      <c r="V423" s="129"/>
      <c r="W423" s="129"/>
      <c r="X423" s="129"/>
      <c r="Y423" s="129"/>
      <c r="Z423" s="100"/>
      <c r="AA423" s="129"/>
      <c r="AB423" s="129"/>
      <c r="AC423" s="129"/>
      <c r="AD423" s="129"/>
      <c r="AE423" s="129"/>
      <c r="AF423" s="129"/>
      <c r="AG423" s="129"/>
      <c r="AH423" s="129"/>
      <c r="AI423" s="129"/>
      <c r="AJ423" s="129"/>
    </row>
    <row r="424" spans="1:36" s="71" customFormat="1" ht="33">
      <c r="A424" s="75"/>
      <c r="H424" s="72" t="s">
        <v>591</v>
      </c>
      <c r="O424" s="129"/>
      <c r="P424" s="100"/>
      <c r="Q424" s="129"/>
      <c r="R424" s="129"/>
      <c r="S424" s="129"/>
      <c r="T424" s="129"/>
      <c r="U424" s="129"/>
      <c r="V424" s="129"/>
      <c r="W424" s="129"/>
      <c r="X424" s="129"/>
      <c r="Y424" s="129"/>
      <c r="Z424" s="100"/>
      <c r="AA424" s="129"/>
      <c r="AB424" s="129"/>
      <c r="AC424" s="129"/>
      <c r="AD424" s="129"/>
      <c r="AE424" s="129"/>
      <c r="AF424" s="129"/>
      <c r="AG424" s="129"/>
      <c r="AH424" s="129"/>
      <c r="AI424" s="129"/>
      <c r="AJ424" s="129"/>
    </row>
    <row r="425" spans="1:36" s="71" customFormat="1" ht="33">
      <c r="A425" s="75"/>
      <c r="H425" s="72" t="s">
        <v>592</v>
      </c>
      <c r="O425" s="129"/>
      <c r="P425" s="100"/>
      <c r="Q425" s="129"/>
      <c r="R425" s="129"/>
      <c r="S425" s="129"/>
      <c r="T425" s="129"/>
      <c r="U425" s="129"/>
      <c r="V425" s="129"/>
      <c r="W425" s="129"/>
      <c r="X425" s="129"/>
      <c r="Y425" s="129"/>
      <c r="Z425" s="100"/>
      <c r="AA425" s="129"/>
      <c r="AB425" s="129"/>
      <c r="AC425" s="129"/>
      <c r="AD425" s="129"/>
      <c r="AE425" s="129"/>
      <c r="AF425" s="129"/>
      <c r="AG425" s="129"/>
      <c r="AH425" s="129"/>
      <c r="AI425" s="129"/>
      <c r="AJ425" s="129"/>
    </row>
    <row r="426" spans="1:36" s="71" customFormat="1" ht="33">
      <c r="A426" s="75"/>
      <c r="H426" s="72" t="s">
        <v>593</v>
      </c>
      <c r="O426" s="129"/>
      <c r="P426" s="100"/>
      <c r="Q426" s="129"/>
      <c r="R426" s="129"/>
      <c r="S426" s="129"/>
      <c r="T426" s="129"/>
      <c r="U426" s="129"/>
      <c r="V426" s="129"/>
      <c r="W426" s="129"/>
      <c r="X426" s="129"/>
      <c r="Y426" s="129"/>
      <c r="Z426" s="100"/>
      <c r="AA426" s="129"/>
      <c r="AB426" s="129"/>
      <c r="AC426" s="129"/>
      <c r="AD426" s="129"/>
      <c r="AE426" s="129"/>
      <c r="AF426" s="129"/>
      <c r="AG426" s="129"/>
      <c r="AH426" s="129"/>
      <c r="AI426" s="129"/>
      <c r="AJ426" s="129"/>
    </row>
    <row r="427" spans="1:36" s="71" customFormat="1" ht="33">
      <c r="A427" s="75"/>
      <c r="H427" s="72" t="s">
        <v>594</v>
      </c>
      <c r="O427" s="129"/>
      <c r="P427" s="100"/>
      <c r="Q427" s="129"/>
      <c r="R427" s="129"/>
      <c r="S427" s="129"/>
      <c r="T427" s="129"/>
      <c r="U427" s="129"/>
      <c r="V427" s="129"/>
      <c r="W427" s="129"/>
      <c r="X427" s="129"/>
      <c r="Y427" s="129"/>
      <c r="Z427" s="100"/>
      <c r="AA427" s="129"/>
      <c r="AB427" s="129"/>
      <c r="AC427" s="129"/>
      <c r="AD427" s="129"/>
      <c r="AE427" s="129"/>
      <c r="AF427" s="129"/>
      <c r="AG427" s="129"/>
      <c r="AH427" s="129"/>
      <c r="AI427" s="129"/>
      <c r="AJ427" s="129"/>
    </row>
    <row r="428" spans="1:36" s="71" customFormat="1" ht="33">
      <c r="A428" s="75"/>
      <c r="H428" s="72" t="s">
        <v>595</v>
      </c>
      <c r="O428" s="129"/>
      <c r="P428" s="100"/>
      <c r="Q428" s="129"/>
      <c r="R428" s="129"/>
      <c r="S428" s="129"/>
      <c r="T428" s="129"/>
      <c r="U428" s="129"/>
      <c r="V428" s="129"/>
      <c r="W428" s="129"/>
      <c r="X428" s="129"/>
      <c r="Y428" s="129"/>
      <c r="Z428" s="100"/>
      <c r="AA428" s="129"/>
      <c r="AB428" s="129"/>
      <c r="AC428" s="129"/>
      <c r="AD428" s="129"/>
      <c r="AE428" s="129"/>
      <c r="AF428" s="129"/>
      <c r="AG428" s="129"/>
      <c r="AH428" s="129"/>
      <c r="AI428" s="129"/>
      <c r="AJ428" s="129"/>
    </row>
    <row r="429" spans="1:36" s="71" customFormat="1" ht="33">
      <c r="A429" s="75"/>
      <c r="H429" s="72" t="s">
        <v>596</v>
      </c>
      <c r="O429" s="129"/>
      <c r="P429" s="100"/>
      <c r="Q429" s="129"/>
      <c r="R429" s="129"/>
      <c r="S429" s="129"/>
      <c r="T429" s="129"/>
      <c r="U429" s="129"/>
      <c r="V429" s="129"/>
      <c r="W429" s="129"/>
      <c r="X429" s="129"/>
      <c r="Y429" s="129"/>
      <c r="Z429" s="100"/>
      <c r="AA429" s="129"/>
      <c r="AB429" s="129"/>
      <c r="AC429" s="129"/>
      <c r="AD429" s="129"/>
      <c r="AE429" s="129"/>
      <c r="AF429" s="129"/>
      <c r="AG429" s="129"/>
      <c r="AH429" s="129"/>
      <c r="AI429" s="129"/>
      <c r="AJ429" s="129"/>
    </row>
    <row r="430" spans="1:36" s="71" customFormat="1" ht="33">
      <c r="A430" s="75"/>
      <c r="H430" s="72" t="s">
        <v>597</v>
      </c>
      <c r="O430" s="129"/>
      <c r="P430" s="100"/>
      <c r="Q430" s="129"/>
      <c r="R430" s="129"/>
      <c r="S430" s="129"/>
      <c r="T430" s="129"/>
      <c r="U430" s="129"/>
      <c r="V430" s="129"/>
      <c r="W430" s="129"/>
      <c r="X430" s="129"/>
      <c r="Y430" s="129"/>
      <c r="Z430" s="100"/>
      <c r="AA430" s="129"/>
      <c r="AB430" s="129"/>
      <c r="AC430" s="129"/>
      <c r="AD430" s="129"/>
      <c r="AE430" s="129"/>
      <c r="AF430" s="129"/>
      <c r="AG430" s="129"/>
      <c r="AH430" s="129"/>
      <c r="AI430" s="129"/>
      <c r="AJ430" s="129"/>
    </row>
    <row r="431" spans="1:36" s="71" customFormat="1" ht="33">
      <c r="A431" s="75"/>
      <c r="H431" s="72" t="s">
        <v>598</v>
      </c>
      <c r="O431" s="129"/>
      <c r="P431" s="100"/>
      <c r="Q431" s="129"/>
      <c r="R431" s="129"/>
      <c r="S431" s="129"/>
      <c r="T431" s="129"/>
      <c r="U431" s="129"/>
      <c r="V431" s="129"/>
      <c r="W431" s="129"/>
      <c r="X431" s="129"/>
      <c r="Y431" s="129"/>
      <c r="Z431" s="100"/>
      <c r="AA431" s="129"/>
      <c r="AB431" s="129"/>
      <c r="AC431" s="129"/>
      <c r="AD431" s="129"/>
      <c r="AE431" s="129"/>
      <c r="AF431" s="129"/>
      <c r="AG431" s="129"/>
      <c r="AH431" s="129"/>
      <c r="AI431" s="129"/>
      <c r="AJ431" s="129"/>
    </row>
    <row r="432" spans="1:36" s="71" customFormat="1" ht="33">
      <c r="A432" s="75"/>
      <c r="H432" s="72" t="s">
        <v>599</v>
      </c>
      <c r="O432" s="129"/>
      <c r="P432" s="100"/>
      <c r="Q432" s="129"/>
      <c r="R432" s="129"/>
      <c r="S432" s="129"/>
      <c r="T432" s="129"/>
      <c r="U432" s="129"/>
      <c r="V432" s="129"/>
      <c r="W432" s="129"/>
      <c r="X432" s="129"/>
      <c r="Y432" s="129"/>
      <c r="Z432" s="100"/>
      <c r="AA432" s="129"/>
      <c r="AB432" s="129"/>
      <c r="AC432" s="129"/>
      <c r="AD432" s="129"/>
      <c r="AE432" s="129"/>
      <c r="AF432" s="129"/>
      <c r="AG432" s="129"/>
      <c r="AH432" s="129"/>
      <c r="AI432" s="129"/>
      <c r="AJ432" s="129"/>
    </row>
    <row r="433" spans="1:36" s="71" customFormat="1" ht="33">
      <c r="A433" s="75"/>
      <c r="H433" s="72" t="s">
        <v>600</v>
      </c>
      <c r="O433" s="129"/>
      <c r="P433" s="100"/>
      <c r="Q433" s="129"/>
      <c r="R433" s="129"/>
      <c r="S433" s="129"/>
      <c r="T433" s="129"/>
      <c r="U433" s="129"/>
      <c r="V433" s="129"/>
      <c r="W433" s="129"/>
      <c r="X433" s="129"/>
      <c r="Y433" s="129"/>
      <c r="Z433" s="100"/>
      <c r="AA433" s="129"/>
      <c r="AB433" s="129"/>
      <c r="AC433" s="129"/>
      <c r="AD433" s="129"/>
      <c r="AE433" s="129"/>
      <c r="AF433" s="129"/>
      <c r="AG433" s="129"/>
      <c r="AH433" s="129"/>
      <c r="AI433" s="129"/>
      <c r="AJ433" s="129"/>
    </row>
    <row r="434" spans="1:36" s="71" customFormat="1" ht="33">
      <c r="A434" s="75"/>
      <c r="H434" s="72" t="s">
        <v>601</v>
      </c>
      <c r="O434" s="129"/>
      <c r="P434" s="100"/>
      <c r="Q434" s="129"/>
      <c r="R434" s="129"/>
      <c r="S434" s="129"/>
      <c r="T434" s="129"/>
      <c r="U434" s="129"/>
      <c r="V434" s="129"/>
      <c r="W434" s="129"/>
      <c r="X434" s="129"/>
      <c r="Y434" s="129"/>
      <c r="Z434" s="100"/>
      <c r="AA434" s="129"/>
      <c r="AB434" s="129"/>
      <c r="AC434" s="129"/>
      <c r="AD434" s="129"/>
      <c r="AE434" s="129"/>
      <c r="AF434" s="129"/>
      <c r="AG434" s="129"/>
      <c r="AH434" s="129"/>
      <c r="AI434" s="129"/>
      <c r="AJ434" s="129"/>
    </row>
    <row r="435" spans="1:36" s="71" customFormat="1" ht="33">
      <c r="A435" s="75"/>
      <c r="H435" s="72" t="s">
        <v>602</v>
      </c>
      <c r="O435" s="129"/>
      <c r="P435" s="100"/>
      <c r="Q435" s="129"/>
      <c r="R435" s="129"/>
      <c r="S435" s="129"/>
      <c r="T435" s="129"/>
      <c r="U435" s="129"/>
      <c r="V435" s="129"/>
      <c r="W435" s="129"/>
      <c r="X435" s="129"/>
      <c r="Y435" s="129"/>
      <c r="Z435" s="100"/>
      <c r="AA435" s="129"/>
      <c r="AB435" s="129"/>
      <c r="AC435" s="129"/>
      <c r="AD435" s="129"/>
      <c r="AE435" s="129"/>
      <c r="AF435" s="129"/>
      <c r="AG435" s="129"/>
      <c r="AH435" s="129"/>
      <c r="AI435" s="129"/>
      <c r="AJ435" s="129"/>
    </row>
    <row r="436" spans="1:36" s="71" customFormat="1" ht="33">
      <c r="A436" s="75"/>
      <c r="H436" s="72" t="s">
        <v>603</v>
      </c>
      <c r="O436" s="129"/>
      <c r="P436" s="100"/>
      <c r="Q436" s="129"/>
      <c r="R436" s="129"/>
      <c r="S436" s="129"/>
      <c r="T436" s="129"/>
      <c r="U436" s="129"/>
      <c r="V436" s="129"/>
      <c r="W436" s="129"/>
      <c r="X436" s="129"/>
      <c r="Y436" s="129"/>
      <c r="Z436" s="100"/>
      <c r="AA436" s="129"/>
      <c r="AB436" s="129"/>
      <c r="AC436" s="129"/>
      <c r="AD436" s="129"/>
      <c r="AE436" s="129"/>
      <c r="AF436" s="129"/>
      <c r="AG436" s="129"/>
      <c r="AH436" s="129"/>
      <c r="AI436" s="129"/>
      <c r="AJ436" s="129"/>
    </row>
    <row r="437" spans="1:36" s="71" customFormat="1" ht="33">
      <c r="A437" s="75"/>
      <c r="H437" s="72" t="s">
        <v>604</v>
      </c>
      <c r="O437" s="129"/>
      <c r="P437" s="100"/>
      <c r="Q437" s="129"/>
      <c r="R437" s="129"/>
      <c r="S437" s="129"/>
      <c r="T437" s="129"/>
      <c r="U437" s="129"/>
      <c r="V437" s="129"/>
      <c r="W437" s="129"/>
      <c r="X437" s="129"/>
      <c r="Y437" s="129"/>
      <c r="Z437" s="100"/>
      <c r="AA437" s="129"/>
      <c r="AB437" s="129"/>
      <c r="AC437" s="129"/>
      <c r="AD437" s="129"/>
      <c r="AE437" s="129"/>
      <c r="AF437" s="129"/>
      <c r="AG437" s="129"/>
      <c r="AH437" s="129"/>
      <c r="AI437" s="129"/>
      <c r="AJ437" s="129"/>
    </row>
    <row r="438" spans="1:36" s="71" customFormat="1" ht="33">
      <c r="A438" s="75"/>
      <c r="H438" s="72" t="s">
        <v>605</v>
      </c>
      <c r="O438" s="129"/>
      <c r="P438" s="100"/>
      <c r="Q438" s="129"/>
      <c r="R438" s="129"/>
      <c r="S438" s="129"/>
      <c r="T438" s="129"/>
      <c r="U438" s="129"/>
      <c r="V438" s="129"/>
      <c r="W438" s="129"/>
      <c r="X438" s="129"/>
      <c r="Y438" s="129"/>
      <c r="Z438" s="100"/>
      <c r="AA438" s="129"/>
      <c r="AB438" s="129"/>
      <c r="AC438" s="129"/>
      <c r="AD438" s="129"/>
      <c r="AE438" s="129"/>
      <c r="AF438" s="129"/>
      <c r="AG438" s="129"/>
      <c r="AH438" s="129"/>
      <c r="AI438" s="129"/>
      <c r="AJ438" s="129"/>
    </row>
    <row r="439" spans="1:36" s="71" customFormat="1" ht="33">
      <c r="A439" s="75"/>
      <c r="H439" s="72" t="s">
        <v>606</v>
      </c>
      <c r="O439" s="129"/>
      <c r="P439" s="100"/>
      <c r="Q439" s="129"/>
      <c r="R439" s="129"/>
      <c r="S439" s="129"/>
      <c r="T439" s="129"/>
      <c r="U439" s="129"/>
      <c r="V439" s="129"/>
      <c r="W439" s="129"/>
      <c r="X439" s="129"/>
      <c r="Y439" s="129"/>
      <c r="Z439" s="100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</row>
    <row r="440" spans="1:36" s="71" customFormat="1" ht="33">
      <c r="A440" s="75"/>
      <c r="H440" s="72" t="s">
        <v>607</v>
      </c>
      <c r="O440" s="129"/>
      <c r="P440" s="100"/>
      <c r="Q440" s="129"/>
      <c r="R440" s="129"/>
      <c r="S440" s="129"/>
      <c r="T440" s="129"/>
      <c r="U440" s="129"/>
      <c r="V440" s="129"/>
      <c r="W440" s="129"/>
      <c r="X440" s="129"/>
      <c r="Y440" s="129"/>
      <c r="Z440" s="100"/>
      <c r="AA440" s="129"/>
      <c r="AB440" s="129"/>
      <c r="AC440" s="129"/>
      <c r="AD440" s="129"/>
      <c r="AE440" s="129"/>
      <c r="AF440" s="129"/>
      <c r="AG440" s="129"/>
      <c r="AH440" s="129"/>
      <c r="AI440" s="129"/>
      <c r="AJ440" s="129"/>
    </row>
    <row r="441" spans="1:36" s="71" customFormat="1" ht="33">
      <c r="A441" s="75"/>
      <c r="H441" s="72" t="s">
        <v>608</v>
      </c>
      <c r="O441" s="129"/>
      <c r="P441" s="100"/>
      <c r="Q441" s="129"/>
      <c r="R441" s="129"/>
      <c r="S441" s="129"/>
      <c r="T441" s="129"/>
      <c r="U441" s="129"/>
      <c r="V441" s="129"/>
      <c r="W441" s="129"/>
      <c r="X441" s="129"/>
      <c r="Y441" s="129"/>
      <c r="Z441" s="100"/>
      <c r="AA441" s="129"/>
      <c r="AB441" s="129"/>
      <c r="AC441" s="129"/>
      <c r="AD441" s="129"/>
      <c r="AE441" s="129"/>
      <c r="AF441" s="129"/>
      <c r="AG441" s="129"/>
      <c r="AH441" s="129"/>
      <c r="AI441" s="129"/>
      <c r="AJ441" s="129"/>
    </row>
    <row r="442" spans="1:36" s="71" customFormat="1" ht="33">
      <c r="A442" s="75"/>
      <c r="H442" s="72" t="s">
        <v>609</v>
      </c>
      <c r="O442" s="129"/>
      <c r="P442" s="100"/>
      <c r="Q442" s="129"/>
      <c r="R442" s="129"/>
      <c r="S442" s="129"/>
      <c r="T442" s="129"/>
      <c r="U442" s="129"/>
      <c r="V442" s="129"/>
      <c r="W442" s="129"/>
      <c r="X442" s="129"/>
      <c r="Y442" s="129"/>
      <c r="Z442" s="100"/>
      <c r="AA442" s="129"/>
      <c r="AB442" s="129"/>
      <c r="AC442" s="129"/>
      <c r="AD442" s="129"/>
      <c r="AE442" s="129"/>
      <c r="AF442" s="129"/>
      <c r="AG442" s="129"/>
      <c r="AH442" s="129"/>
      <c r="AI442" s="129"/>
      <c r="AJ442" s="129"/>
    </row>
    <row r="443" spans="1:36" s="71" customFormat="1" ht="33">
      <c r="A443" s="75"/>
      <c r="H443" s="72" t="s">
        <v>610</v>
      </c>
      <c r="O443" s="129"/>
      <c r="P443" s="100"/>
      <c r="Q443" s="129"/>
      <c r="R443" s="129"/>
      <c r="S443" s="129"/>
      <c r="T443" s="129"/>
      <c r="U443" s="129"/>
      <c r="V443" s="129"/>
      <c r="W443" s="129"/>
      <c r="X443" s="129"/>
      <c r="Y443" s="129"/>
      <c r="Z443" s="100"/>
      <c r="AA443" s="129"/>
      <c r="AB443" s="129"/>
      <c r="AC443" s="129"/>
      <c r="AD443" s="129"/>
      <c r="AE443" s="129"/>
      <c r="AF443" s="129"/>
      <c r="AG443" s="129"/>
      <c r="AH443" s="129"/>
      <c r="AI443" s="129"/>
      <c r="AJ443" s="129"/>
    </row>
    <row r="444" spans="1:36" s="71" customFormat="1" ht="33">
      <c r="A444" s="75"/>
      <c r="H444" s="72" t="s">
        <v>611</v>
      </c>
      <c r="O444" s="129"/>
      <c r="P444" s="100"/>
      <c r="Q444" s="129"/>
      <c r="R444" s="129"/>
      <c r="S444" s="129"/>
      <c r="T444" s="129"/>
      <c r="U444" s="129"/>
      <c r="V444" s="129"/>
      <c r="W444" s="129"/>
      <c r="X444" s="129"/>
      <c r="Y444" s="129"/>
      <c r="Z444" s="100"/>
      <c r="AA444" s="129"/>
      <c r="AB444" s="129"/>
      <c r="AC444" s="129"/>
      <c r="AD444" s="129"/>
      <c r="AE444" s="129"/>
      <c r="AF444" s="129"/>
      <c r="AG444" s="129"/>
      <c r="AH444" s="129"/>
      <c r="AI444" s="129"/>
      <c r="AJ444" s="129"/>
    </row>
    <row r="445" spans="1:36" s="71" customFormat="1" ht="33">
      <c r="A445" s="75"/>
      <c r="H445" s="72" t="s">
        <v>612</v>
      </c>
      <c r="O445" s="129"/>
      <c r="P445" s="100"/>
      <c r="Q445" s="129"/>
      <c r="R445" s="129"/>
      <c r="S445" s="129"/>
      <c r="T445" s="129"/>
      <c r="U445" s="129"/>
      <c r="V445" s="129"/>
      <c r="W445" s="129"/>
      <c r="X445" s="129"/>
      <c r="Y445" s="129"/>
      <c r="Z445" s="100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</row>
    <row r="446" spans="1:36" s="71" customFormat="1" ht="33">
      <c r="A446" s="75"/>
      <c r="O446" s="129"/>
      <c r="P446" s="100"/>
      <c r="Q446" s="129"/>
      <c r="R446" s="129"/>
      <c r="S446" s="129"/>
      <c r="T446" s="129"/>
      <c r="U446" s="129"/>
      <c r="V446" s="129"/>
      <c r="W446" s="129"/>
      <c r="X446" s="129"/>
      <c r="Y446" s="129"/>
      <c r="Z446" s="100"/>
      <c r="AA446" s="129"/>
      <c r="AB446" s="129"/>
      <c r="AC446" s="129"/>
      <c r="AD446" s="129"/>
      <c r="AE446" s="129"/>
      <c r="AF446" s="129"/>
      <c r="AG446" s="129"/>
      <c r="AH446" s="129"/>
      <c r="AI446" s="129"/>
      <c r="AJ446" s="129"/>
    </row>
    <row r="447" spans="1:36" s="71" customFormat="1" ht="33">
      <c r="A447" s="75"/>
      <c r="O447" s="129"/>
      <c r="P447" s="100"/>
      <c r="Q447" s="129"/>
      <c r="R447" s="129"/>
      <c r="S447" s="129"/>
      <c r="T447" s="129"/>
      <c r="U447" s="129"/>
      <c r="V447" s="129"/>
      <c r="W447" s="129"/>
      <c r="X447" s="129"/>
      <c r="Y447" s="129"/>
      <c r="Z447" s="100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</row>
    <row r="448" spans="1:36" s="71" customFormat="1" ht="33">
      <c r="A448" s="75"/>
      <c r="O448" s="129"/>
      <c r="P448" s="100"/>
      <c r="Q448" s="129"/>
      <c r="R448" s="129"/>
      <c r="S448" s="129"/>
      <c r="T448" s="129"/>
      <c r="U448" s="129"/>
      <c r="V448" s="129"/>
      <c r="W448" s="129"/>
      <c r="X448" s="129"/>
      <c r="Y448" s="129"/>
      <c r="Z448" s="100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</row>
    <row r="449" spans="1:36" s="71" customFormat="1" ht="33">
      <c r="A449" s="75"/>
      <c r="O449" s="129"/>
      <c r="P449" s="100"/>
      <c r="Q449" s="129"/>
      <c r="R449" s="129"/>
      <c r="S449" s="129"/>
      <c r="T449" s="129"/>
      <c r="U449" s="129"/>
      <c r="V449" s="129"/>
      <c r="W449" s="129"/>
      <c r="X449" s="129"/>
      <c r="Y449" s="129"/>
      <c r="Z449" s="100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</row>
    <row r="450" spans="1:36" s="71" customFormat="1" ht="33">
      <c r="A450" s="75"/>
      <c r="O450" s="129"/>
      <c r="P450" s="100"/>
      <c r="Q450" s="129"/>
      <c r="R450" s="129"/>
      <c r="S450" s="129"/>
      <c r="T450" s="129"/>
      <c r="U450" s="129"/>
      <c r="V450" s="129"/>
      <c r="W450" s="129"/>
      <c r="X450" s="129"/>
      <c r="Y450" s="129"/>
      <c r="Z450" s="100"/>
      <c r="AA450" s="129"/>
      <c r="AB450" s="129"/>
      <c r="AC450" s="129"/>
      <c r="AD450" s="129"/>
      <c r="AE450" s="129"/>
      <c r="AF450" s="129"/>
      <c r="AG450" s="129"/>
      <c r="AH450" s="129"/>
      <c r="AI450" s="129"/>
      <c r="AJ450" s="129"/>
    </row>
    <row r="451" spans="1:36" s="71" customFormat="1" ht="33">
      <c r="A451" s="75"/>
      <c r="O451" s="129"/>
      <c r="P451" s="100"/>
      <c r="Q451" s="129"/>
      <c r="R451" s="129"/>
      <c r="S451" s="129"/>
      <c r="T451" s="129"/>
      <c r="U451" s="129"/>
      <c r="V451" s="129"/>
      <c r="W451" s="129"/>
      <c r="X451" s="129"/>
      <c r="Y451" s="129"/>
      <c r="Z451" s="100"/>
      <c r="AA451" s="129"/>
      <c r="AB451" s="129"/>
      <c r="AC451" s="129"/>
      <c r="AD451" s="129"/>
      <c r="AE451" s="129"/>
      <c r="AF451" s="129"/>
      <c r="AG451" s="129"/>
      <c r="AH451" s="129"/>
      <c r="AI451" s="129"/>
      <c r="AJ451" s="129"/>
    </row>
    <row r="452" spans="1:36" s="71" customFormat="1" ht="33">
      <c r="A452" s="75"/>
      <c r="O452" s="129"/>
      <c r="P452" s="100"/>
      <c r="Q452" s="129"/>
      <c r="R452" s="129"/>
      <c r="S452" s="129"/>
      <c r="T452" s="129"/>
      <c r="U452" s="129"/>
      <c r="V452" s="129"/>
      <c r="W452" s="129"/>
      <c r="X452" s="129"/>
      <c r="Y452" s="129"/>
      <c r="Z452" s="100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</row>
    <row r="453" spans="1:36" s="71" customFormat="1" ht="33">
      <c r="A453" s="75"/>
      <c r="O453" s="129"/>
      <c r="P453" s="100"/>
      <c r="Q453" s="129"/>
      <c r="R453" s="129"/>
      <c r="S453" s="129"/>
      <c r="T453" s="129"/>
      <c r="U453" s="129"/>
      <c r="V453" s="129"/>
      <c r="W453" s="129"/>
      <c r="X453" s="129"/>
      <c r="Y453" s="129"/>
      <c r="Z453" s="100"/>
      <c r="AA453" s="129"/>
      <c r="AB453" s="129"/>
      <c r="AC453" s="129"/>
      <c r="AD453" s="129"/>
      <c r="AE453" s="129"/>
      <c r="AF453" s="129"/>
      <c r="AG453" s="129"/>
      <c r="AH453" s="129"/>
      <c r="AI453" s="129"/>
      <c r="AJ453" s="129"/>
    </row>
    <row r="454" spans="1:36" s="71" customFormat="1" ht="33">
      <c r="A454" s="75"/>
      <c r="O454" s="129"/>
      <c r="P454" s="100"/>
      <c r="Q454" s="129"/>
      <c r="R454" s="129"/>
      <c r="S454" s="129"/>
      <c r="T454" s="129"/>
      <c r="U454" s="129"/>
      <c r="V454" s="129"/>
      <c r="W454" s="129"/>
      <c r="X454" s="129"/>
      <c r="Y454" s="129"/>
      <c r="Z454" s="100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</row>
    <row r="455" spans="1:36" s="71" customFormat="1" ht="33">
      <c r="A455" s="75"/>
      <c r="O455" s="129"/>
      <c r="P455" s="100"/>
      <c r="Q455" s="129"/>
      <c r="R455" s="129"/>
      <c r="S455" s="129"/>
      <c r="T455" s="129"/>
      <c r="U455" s="129"/>
      <c r="V455" s="129"/>
      <c r="W455" s="129"/>
      <c r="X455" s="129"/>
      <c r="Y455" s="129"/>
      <c r="Z455" s="100"/>
      <c r="AA455" s="129"/>
      <c r="AB455" s="129"/>
      <c r="AC455" s="129"/>
      <c r="AD455" s="129"/>
      <c r="AE455" s="129"/>
      <c r="AF455" s="129"/>
      <c r="AG455" s="129"/>
      <c r="AH455" s="129"/>
      <c r="AI455" s="129"/>
      <c r="AJ455" s="129"/>
    </row>
    <row r="456" spans="1:36" s="71" customFormat="1" ht="33">
      <c r="A456" s="75"/>
      <c r="O456" s="129"/>
      <c r="P456" s="100"/>
      <c r="Q456" s="129"/>
      <c r="R456" s="129"/>
      <c r="S456" s="129"/>
      <c r="T456" s="129"/>
      <c r="U456" s="129"/>
      <c r="V456" s="129"/>
      <c r="W456" s="129"/>
      <c r="X456" s="129"/>
      <c r="Y456" s="129"/>
      <c r="Z456" s="100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</row>
    <row r="457" spans="1:36" s="71" customFormat="1" ht="33">
      <c r="A457" s="75"/>
      <c r="O457" s="129"/>
      <c r="P457" s="100"/>
      <c r="Q457" s="129"/>
      <c r="R457" s="129"/>
      <c r="S457" s="129"/>
      <c r="T457" s="129"/>
      <c r="U457" s="129"/>
      <c r="V457" s="129"/>
      <c r="W457" s="129"/>
      <c r="X457" s="129"/>
      <c r="Y457" s="129"/>
      <c r="Z457" s="100"/>
      <c r="AA457" s="129"/>
      <c r="AB457" s="129"/>
      <c r="AC457" s="129"/>
      <c r="AD457" s="129"/>
      <c r="AE457" s="129"/>
      <c r="AF457" s="129"/>
      <c r="AG457" s="129"/>
      <c r="AH457" s="129"/>
      <c r="AI457" s="129"/>
      <c r="AJ457" s="129"/>
    </row>
    <row r="458" spans="1:36" s="71" customFormat="1" ht="33">
      <c r="A458" s="75"/>
      <c r="O458" s="129"/>
      <c r="P458" s="100"/>
      <c r="Q458" s="129"/>
      <c r="R458" s="129"/>
      <c r="S458" s="129"/>
      <c r="T458" s="129"/>
      <c r="U458" s="129"/>
      <c r="V458" s="129"/>
      <c r="W458" s="129"/>
      <c r="X458" s="129"/>
      <c r="Y458" s="129"/>
      <c r="Z458" s="100"/>
      <c r="AA458" s="129"/>
      <c r="AB458" s="129"/>
      <c r="AC458" s="129"/>
      <c r="AD458" s="129"/>
      <c r="AE458" s="129"/>
      <c r="AF458" s="129"/>
      <c r="AG458" s="129"/>
      <c r="AH458" s="129"/>
      <c r="AI458" s="129"/>
      <c r="AJ458" s="129"/>
    </row>
    <row r="459" spans="1:36" s="71" customFormat="1" ht="33">
      <c r="A459" s="75"/>
      <c r="O459" s="129"/>
      <c r="P459" s="100"/>
      <c r="Q459" s="129"/>
      <c r="R459" s="129"/>
      <c r="S459" s="129"/>
      <c r="T459" s="129"/>
      <c r="U459" s="129"/>
      <c r="V459" s="129"/>
      <c r="W459" s="129"/>
      <c r="X459" s="129"/>
      <c r="Y459" s="129"/>
      <c r="Z459" s="100"/>
      <c r="AA459" s="129"/>
      <c r="AB459" s="129"/>
      <c r="AC459" s="129"/>
      <c r="AD459" s="129"/>
      <c r="AE459" s="129"/>
      <c r="AF459" s="129"/>
      <c r="AG459" s="129"/>
      <c r="AH459" s="129"/>
      <c r="AI459" s="129"/>
      <c r="AJ459" s="129"/>
    </row>
    <row r="460" spans="1:36" s="71" customFormat="1" ht="33">
      <c r="A460" s="75"/>
      <c r="O460" s="129"/>
      <c r="P460" s="100"/>
      <c r="Q460" s="129"/>
      <c r="R460" s="129"/>
      <c r="S460" s="129"/>
      <c r="T460" s="129"/>
      <c r="U460" s="129"/>
      <c r="V460" s="129"/>
      <c r="W460" s="129"/>
      <c r="X460" s="129"/>
      <c r="Y460" s="129"/>
      <c r="Z460" s="100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</row>
    <row r="461" spans="1:36" s="71" customFormat="1" ht="33">
      <c r="A461" s="75"/>
      <c r="O461" s="129"/>
      <c r="P461" s="100"/>
      <c r="Q461" s="129"/>
      <c r="R461" s="129"/>
      <c r="S461" s="129"/>
      <c r="T461" s="129"/>
      <c r="U461" s="129"/>
      <c r="V461" s="129"/>
      <c r="W461" s="129"/>
      <c r="X461" s="129"/>
      <c r="Y461" s="129"/>
      <c r="Z461" s="100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</row>
    <row r="462" spans="1:36" s="71" customFormat="1" ht="33">
      <c r="A462" s="75"/>
      <c r="O462" s="129"/>
      <c r="P462" s="100"/>
      <c r="Q462" s="129"/>
      <c r="R462" s="129"/>
      <c r="S462" s="129"/>
      <c r="T462" s="129"/>
      <c r="U462" s="129"/>
      <c r="V462" s="129"/>
      <c r="W462" s="129"/>
      <c r="X462" s="129"/>
      <c r="Y462" s="129"/>
      <c r="Z462" s="100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</row>
    <row r="463" spans="1:36" s="71" customFormat="1" ht="33">
      <c r="A463" s="75"/>
      <c r="O463" s="129"/>
      <c r="P463" s="100"/>
      <c r="Q463" s="129"/>
      <c r="R463" s="129"/>
      <c r="S463" s="129"/>
      <c r="T463" s="129"/>
      <c r="U463" s="129"/>
      <c r="V463" s="129"/>
      <c r="W463" s="129"/>
      <c r="X463" s="129"/>
      <c r="Y463" s="129"/>
      <c r="Z463" s="100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</row>
    <row r="464" spans="1:36" s="71" customFormat="1" ht="33">
      <c r="A464" s="75"/>
      <c r="O464" s="129"/>
      <c r="P464" s="100"/>
      <c r="Q464" s="129"/>
      <c r="R464" s="129"/>
      <c r="S464" s="129"/>
      <c r="T464" s="129"/>
      <c r="U464" s="129"/>
      <c r="V464" s="129"/>
      <c r="W464" s="129"/>
      <c r="X464" s="129"/>
      <c r="Y464" s="129"/>
      <c r="Z464" s="100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</row>
    <row r="465" spans="1:36" s="71" customFormat="1" ht="33">
      <c r="A465" s="75"/>
      <c r="O465" s="129"/>
      <c r="P465" s="100"/>
      <c r="Q465" s="129"/>
      <c r="R465" s="129"/>
      <c r="S465" s="129"/>
      <c r="T465" s="129"/>
      <c r="U465" s="129"/>
      <c r="V465" s="129"/>
      <c r="W465" s="129"/>
      <c r="X465" s="129"/>
      <c r="Y465" s="129"/>
      <c r="Z465" s="100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</row>
    <row r="466" spans="1:36" s="71" customFormat="1" ht="33">
      <c r="A466" s="75"/>
      <c r="O466" s="129"/>
      <c r="P466" s="100"/>
      <c r="Q466" s="129"/>
      <c r="R466" s="129"/>
      <c r="S466" s="129"/>
      <c r="T466" s="129"/>
      <c r="U466" s="129"/>
      <c r="V466" s="129"/>
      <c r="W466" s="129"/>
      <c r="X466" s="129"/>
      <c r="Y466" s="129"/>
      <c r="Z466" s="100"/>
      <c r="AA466" s="129"/>
      <c r="AB466" s="129"/>
      <c r="AC466" s="129"/>
      <c r="AD466" s="129"/>
      <c r="AE466" s="129"/>
      <c r="AF466" s="129"/>
      <c r="AG466" s="129"/>
      <c r="AH466" s="129"/>
      <c r="AI466" s="129"/>
      <c r="AJ466" s="129"/>
    </row>
    <row r="467" spans="1:36" s="71" customFormat="1" ht="33">
      <c r="A467" s="75"/>
      <c r="O467" s="129"/>
      <c r="P467" s="100"/>
      <c r="Q467" s="129"/>
      <c r="R467" s="129"/>
      <c r="S467" s="129"/>
      <c r="T467" s="129"/>
      <c r="U467" s="129"/>
      <c r="V467" s="129"/>
      <c r="W467" s="129"/>
      <c r="X467" s="129"/>
      <c r="Y467" s="129"/>
      <c r="Z467" s="100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</row>
    <row r="468" spans="1:36" s="71" customFormat="1" ht="33">
      <c r="A468" s="75"/>
      <c r="O468" s="129"/>
      <c r="P468" s="100"/>
      <c r="Q468" s="129"/>
      <c r="R468" s="129"/>
      <c r="S468" s="129"/>
      <c r="T468" s="129"/>
      <c r="U468" s="129"/>
      <c r="V468" s="129"/>
      <c r="W468" s="129"/>
      <c r="X468" s="129"/>
      <c r="Y468" s="129"/>
      <c r="Z468" s="100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</row>
    <row r="469" spans="1:36" s="71" customFormat="1" ht="33">
      <c r="A469" s="75"/>
      <c r="O469" s="129"/>
      <c r="P469" s="100"/>
      <c r="Q469" s="129"/>
      <c r="R469" s="129"/>
      <c r="S469" s="129"/>
      <c r="T469" s="129"/>
      <c r="U469" s="129"/>
      <c r="V469" s="129"/>
      <c r="W469" s="129"/>
      <c r="X469" s="129"/>
      <c r="Y469" s="129"/>
      <c r="Z469" s="100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</row>
    <row r="470" spans="1:36" s="71" customFormat="1" ht="33">
      <c r="A470" s="75"/>
      <c r="O470" s="129"/>
      <c r="P470" s="100"/>
      <c r="Q470" s="129"/>
      <c r="R470" s="129"/>
      <c r="S470" s="129"/>
      <c r="T470" s="129"/>
      <c r="U470" s="129"/>
      <c r="V470" s="129"/>
      <c r="W470" s="129"/>
      <c r="X470" s="129"/>
      <c r="Y470" s="129"/>
      <c r="Z470" s="100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</row>
    <row r="471" spans="1:36" s="71" customFormat="1" ht="33">
      <c r="A471" s="75"/>
      <c r="O471" s="129"/>
      <c r="P471" s="100"/>
      <c r="Q471" s="129"/>
      <c r="R471" s="129"/>
      <c r="S471" s="129"/>
      <c r="T471" s="129"/>
      <c r="U471" s="129"/>
      <c r="V471" s="129"/>
      <c r="W471" s="129"/>
      <c r="X471" s="129"/>
      <c r="Y471" s="129"/>
      <c r="Z471" s="100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</row>
    <row r="472" spans="1:36" s="71" customFormat="1" ht="33">
      <c r="A472" s="75"/>
      <c r="O472" s="129"/>
      <c r="P472" s="100"/>
      <c r="Q472" s="129"/>
      <c r="R472" s="129"/>
      <c r="S472" s="129"/>
      <c r="T472" s="129"/>
      <c r="U472" s="129"/>
      <c r="V472" s="129"/>
      <c r="W472" s="129"/>
      <c r="X472" s="129"/>
      <c r="Y472" s="129"/>
      <c r="Z472" s="100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</row>
    <row r="473" spans="1:36" s="71" customFormat="1" ht="33">
      <c r="A473" s="75"/>
      <c r="O473" s="129"/>
      <c r="P473" s="100"/>
      <c r="Q473" s="129"/>
      <c r="R473" s="129"/>
      <c r="S473" s="129"/>
      <c r="T473" s="129"/>
      <c r="U473" s="129"/>
      <c r="V473" s="129"/>
      <c r="W473" s="129"/>
      <c r="X473" s="129"/>
      <c r="Y473" s="129"/>
      <c r="Z473" s="100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</row>
    <row r="474" spans="1:36" s="71" customFormat="1" ht="33">
      <c r="A474" s="75"/>
      <c r="O474" s="129"/>
      <c r="P474" s="100"/>
      <c r="Q474" s="129"/>
      <c r="R474" s="129"/>
      <c r="S474" s="129"/>
      <c r="T474" s="129"/>
      <c r="U474" s="129"/>
      <c r="V474" s="129"/>
      <c r="W474" s="129"/>
      <c r="X474" s="129"/>
      <c r="Y474" s="129"/>
      <c r="Z474" s="100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</row>
    <row r="475" spans="1:36" s="71" customFormat="1" ht="33">
      <c r="A475" s="75"/>
      <c r="O475" s="129"/>
      <c r="P475" s="100"/>
      <c r="Q475" s="129"/>
      <c r="R475" s="129"/>
      <c r="S475" s="129"/>
      <c r="T475" s="129"/>
      <c r="U475" s="129"/>
      <c r="V475" s="129"/>
      <c r="W475" s="129"/>
      <c r="X475" s="129"/>
      <c r="Y475" s="129"/>
      <c r="Z475" s="100"/>
      <c r="AA475" s="129"/>
      <c r="AB475" s="129"/>
      <c r="AC475" s="129"/>
      <c r="AD475" s="129"/>
      <c r="AE475" s="129"/>
      <c r="AF475" s="129"/>
      <c r="AG475" s="129"/>
      <c r="AH475" s="129"/>
      <c r="AI475" s="129"/>
      <c r="AJ475" s="129"/>
    </row>
    <row r="476" spans="1:36" s="71" customFormat="1" ht="33">
      <c r="A476" s="75"/>
      <c r="O476" s="129"/>
      <c r="P476" s="100"/>
      <c r="Q476" s="129"/>
      <c r="R476" s="129"/>
      <c r="S476" s="129"/>
      <c r="T476" s="129"/>
      <c r="U476" s="129"/>
      <c r="V476" s="129"/>
      <c r="W476" s="129"/>
      <c r="X476" s="129"/>
      <c r="Y476" s="129"/>
      <c r="Z476" s="100"/>
      <c r="AA476" s="129"/>
      <c r="AB476" s="129"/>
      <c r="AC476" s="129"/>
      <c r="AD476" s="129"/>
      <c r="AE476" s="129"/>
      <c r="AF476" s="129"/>
      <c r="AG476" s="129"/>
      <c r="AH476" s="129"/>
      <c r="AI476" s="129"/>
      <c r="AJ476" s="129"/>
    </row>
    <row r="477" spans="1:36" s="71" customFormat="1" ht="33">
      <c r="A477" s="75"/>
      <c r="O477" s="129"/>
      <c r="P477" s="100"/>
      <c r="Q477" s="129"/>
      <c r="R477" s="129"/>
      <c r="S477" s="129"/>
      <c r="T477" s="129"/>
      <c r="U477" s="129"/>
      <c r="V477" s="129"/>
      <c r="W477" s="129"/>
      <c r="X477" s="129"/>
      <c r="Y477" s="129"/>
      <c r="Z477" s="100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</row>
    <row r="478" spans="1:36" s="71" customFormat="1" ht="33">
      <c r="A478" s="75"/>
      <c r="O478" s="129"/>
      <c r="P478" s="100"/>
      <c r="Q478" s="129"/>
      <c r="R478" s="129"/>
      <c r="S478" s="129"/>
      <c r="T478" s="129"/>
      <c r="U478" s="129"/>
      <c r="V478" s="129"/>
      <c r="W478" s="129"/>
      <c r="X478" s="129"/>
      <c r="Y478" s="129"/>
      <c r="Z478" s="100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</row>
    <row r="479" spans="1:36" s="71" customFormat="1" ht="33">
      <c r="A479" s="75"/>
      <c r="O479" s="129"/>
      <c r="P479" s="100"/>
      <c r="Q479" s="129"/>
      <c r="R479" s="129"/>
      <c r="S479" s="129"/>
      <c r="T479" s="129"/>
      <c r="U479" s="129"/>
      <c r="V479" s="129"/>
      <c r="W479" s="129"/>
      <c r="X479" s="129"/>
      <c r="Y479" s="129"/>
      <c r="Z479" s="100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</row>
    <row r="480" spans="1:36" s="71" customFormat="1" ht="33">
      <c r="A480" s="75"/>
      <c r="O480" s="129"/>
      <c r="P480" s="100"/>
      <c r="Q480" s="129"/>
      <c r="R480" s="129"/>
      <c r="S480" s="129"/>
      <c r="T480" s="129"/>
      <c r="U480" s="129"/>
      <c r="V480" s="129"/>
      <c r="W480" s="129"/>
      <c r="X480" s="129"/>
      <c r="Y480" s="129"/>
      <c r="Z480" s="100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</row>
    <row r="481" spans="1:36" s="71" customFormat="1" ht="33">
      <c r="A481" s="75"/>
      <c r="O481" s="129"/>
      <c r="P481" s="100"/>
      <c r="Q481" s="129"/>
      <c r="R481" s="129"/>
      <c r="S481" s="129"/>
      <c r="T481" s="129"/>
      <c r="U481" s="129"/>
      <c r="V481" s="129"/>
      <c r="W481" s="129"/>
      <c r="X481" s="129"/>
      <c r="Y481" s="129"/>
      <c r="Z481" s="100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</row>
    <row r="482" spans="1:36" s="71" customFormat="1" ht="33">
      <c r="A482" s="75"/>
      <c r="O482" s="129"/>
      <c r="P482" s="100"/>
      <c r="Q482" s="129"/>
      <c r="R482" s="129"/>
      <c r="S482" s="129"/>
      <c r="T482" s="129"/>
      <c r="U482" s="129"/>
      <c r="V482" s="129"/>
      <c r="W482" s="129"/>
      <c r="X482" s="129"/>
      <c r="Y482" s="129"/>
      <c r="Z482" s="100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</row>
    <row r="483" spans="1:36" s="71" customFormat="1" ht="33">
      <c r="A483" s="75"/>
      <c r="O483" s="129"/>
      <c r="P483" s="100"/>
      <c r="Q483" s="129"/>
      <c r="R483" s="129"/>
      <c r="S483" s="129"/>
      <c r="T483" s="129"/>
      <c r="U483" s="129"/>
      <c r="V483" s="129"/>
      <c r="W483" s="129"/>
      <c r="X483" s="129"/>
      <c r="Y483" s="129"/>
      <c r="Z483" s="100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</row>
    <row r="484" spans="1:36" s="71" customFormat="1" ht="33">
      <c r="A484" s="75"/>
      <c r="O484" s="129"/>
      <c r="P484" s="100"/>
      <c r="Q484" s="129"/>
      <c r="R484" s="129"/>
      <c r="S484" s="129"/>
      <c r="T484" s="129"/>
      <c r="U484" s="129"/>
      <c r="V484" s="129"/>
      <c r="W484" s="129"/>
      <c r="X484" s="129"/>
      <c r="Y484" s="129"/>
      <c r="Z484" s="100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</row>
    <row r="485" spans="1:36" s="71" customFormat="1" ht="33">
      <c r="A485" s="75"/>
      <c r="O485" s="129"/>
      <c r="P485" s="100"/>
      <c r="Q485" s="129"/>
      <c r="R485" s="129"/>
      <c r="S485" s="129"/>
      <c r="T485" s="129"/>
      <c r="U485" s="129"/>
      <c r="V485" s="129"/>
      <c r="W485" s="129"/>
      <c r="X485" s="129"/>
      <c r="Y485" s="129"/>
      <c r="Z485" s="100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</row>
    <row r="486" spans="1:36" s="71" customFormat="1" ht="33">
      <c r="A486" s="75"/>
      <c r="O486" s="129"/>
      <c r="P486" s="100"/>
      <c r="Q486" s="129"/>
      <c r="R486" s="129"/>
      <c r="S486" s="129"/>
      <c r="T486" s="129"/>
      <c r="U486" s="129"/>
      <c r="V486" s="129"/>
      <c r="W486" s="129"/>
      <c r="X486" s="129"/>
      <c r="Y486" s="129"/>
      <c r="Z486" s="100"/>
      <c r="AA486" s="129"/>
      <c r="AB486" s="129"/>
      <c r="AC486" s="129"/>
      <c r="AD486" s="129"/>
      <c r="AE486" s="129"/>
      <c r="AF486" s="129"/>
      <c r="AG486" s="129"/>
      <c r="AH486" s="129"/>
      <c r="AI486" s="129"/>
      <c r="AJ486" s="129"/>
    </row>
    <row r="487" spans="1:36" s="71" customFormat="1" ht="33">
      <c r="A487" s="75"/>
      <c r="O487" s="129"/>
      <c r="P487" s="100"/>
      <c r="Q487" s="129"/>
      <c r="R487" s="129"/>
      <c r="S487" s="129"/>
      <c r="T487" s="129"/>
      <c r="U487" s="129"/>
      <c r="V487" s="129"/>
      <c r="W487" s="129"/>
      <c r="X487" s="129"/>
      <c r="Y487" s="129"/>
      <c r="Z487" s="100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</row>
    <row r="488" spans="1:36" s="71" customFormat="1" ht="33">
      <c r="A488" s="75"/>
      <c r="O488" s="129"/>
      <c r="P488" s="100"/>
      <c r="Q488" s="129"/>
      <c r="R488" s="129"/>
      <c r="S488" s="129"/>
      <c r="T488" s="129"/>
      <c r="U488" s="129"/>
      <c r="V488" s="129"/>
      <c r="W488" s="129"/>
      <c r="X488" s="129"/>
      <c r="Y488" s="129"/>
      <c r="Z488" s="100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</row>
    <row r="489" spans="1:36" s="71" customFormat="1" ht="33">
      <c r="A489" s="75"/>
      <c r="O489" s="129"/>
      <c r="P489" s="100"/>
      <c r="Q489" s="129"/>
      <c r="R489" s="129"/>
      <c r="S489" s="129"/>
      <c r="T489" s="129"/>
      <c r="U489" s="129"/>
      <c r="V489" s="129"/>
      <c r="W489" s="129"/>
      <c r="X489" s="129"/>
      <c r="Y489" s="129"/>
      <c r="Z489" s="100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</row>
    <row r="490" spans="1:36" s="71" customFormat="1" ht="33">
      <c r="A490" s="75"/>
      <c r="O490" s="129"/>
      <c r="P490" s="100"/>
      <c r="Q490" s="129"/>
      <c r="R490" s="129"/>
      <c r="S490" s="129"/>
      <c r="T490" s="129"/>
      <c r="U490" s="129"/>
      <c r="V490" s="129"/>
      <c r="W490" s="129"/>
      <c r="X490" s="129"/>
      <c r="Y490" s="129"/>
      <c r="Z490" s="100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</row>
    <row r="491" spans="1:36" s="71" customFormat="1" ht="33">
      <c r="A491" s="75"/>
      <c r="O491" s="129"/>
      <c r="P491" s="100"/>
      <c r="Q491" s="129"/>
      <c r="R491" s="129"/>
      <c r="S491" s="129"/>
      <c r="T491" s="129"/>
      <c r="U491" s="129"/>
      <c r="V491" s="129"/>
      <c r="W491" s="129"/>
      <c r="X491" s="129"/>
      <c r="Y491" s="129"/>
      <c r="Z491" s="100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</row>
    <row r="492" spans="1:36" s="71" customFormat="1" ht="33">
      <c r="A492" s="75"/>
      <c r="O492" s="129"/>
      <c r="P492" s="100"/>
      <c r="Q492" s="129"/>
      <c r="R492" s="129"/>
      <c r="S492" s="129"/>
      <c r="T492" s="129"/>
      <c r="U492" s="129"/>
      <c r="V492" s="129"/>
      <c r="W492" s="129"/>
      <c r="X492" s="129"/>
      <c r="Y492" s="129"/>
      <c r="Z492" s="100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</row>
    <row r="493" spans="1:36" s="71" customFormat="1" ht="33">
      <c r="A493" s="75"/>
      <c r="O493" s="129"/>
      <c r="P493" s="100"/>
      <c r="Q493" s="129"/>
      <c r="R493" s="129"/>
      <c r="S493" s="129"/>
      <c r="T493" s="129"/>
      <c r="U493" s="129"/>
      <c r="V493" s="129"/>
      <c r="W493" s="129"/>
      <c r="X493" s="129"/>
      <c r="Y493" s="129"/>
      <c r="Z493" s="100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</row>
    <row r="494" spans="1:36" s="71" customFormat="1" ht="33">
      <c r="A494" s="75"/>
      <c r="O494" s="129"/>
      <c r="P494" s="100"/>
      <c r="Q494" s="129"/>
      <c r="R494" s="129"/>
      <c r="S494" s="129"/>
      <c r="T494" s="129"/>
      <c r="U494" s="129"/>
      <c r="V494" s="129"/>
      <c r="W494" s="129"/>
      <c r="X494" s="129"/>
      <c r="Y494" s="129"/>
      <c r="Z494" s="100"/>
      <c r="AA494" s="129"/>
      <c r="AB494" s="129"/>
      <c r="AC494" s="129"/>
      <c r="AD494" s="129"/>
      <c r="AE494" s="129"/>
      <c r="AF494" s="129"/>
      <c r="AG494" s="129"/>
      <c r="AH494" s="129"/>
      <c r="AI494" s="129"/>
      <c r="AJ494" s="129"/>
    </row>
    <row r="495" spans="1:36" s="71" customFormat="1" ht="33">
      <c r="A495" s="75"/>
      <c r="O495" s="129"/>
      <c r="P495" s="100"/>
      <c r="Q495" s="129"/>
      <c r="R495" s="129"/>
      <c r="S495" s="129"/>
      <c r="T495" s="129"/>
      <c r="U495" s="129"/>
      <c r="V495" s="129"/>
      <c r="W495" s="129"/>
      <c r="X495" s="129"/>
      <c r="Y495" s="129"/>
      <c r="Z495" s="100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</row>
    <row r="496" spans="1:36" s="71" customFormat="1" ht="33">
      <c r="A496" s="75"/>
      <c r="O496" s="129"/>
      <c r="P496" s="100"/>
      <c r="Q496" s="129"/>
      <c r="R496" s="129"/>
      <c r="S496" s="129"/>
      <c r="T496" s="129"/>
      <c r="U496" s="129"/>
      <c r="V496" s="129"/>
      <c r="W496" s="129"/>
      <c r="X496" s="129"/>
      <c r="Y496" s="129"/>
      <c r="Z496" s="100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</row>
    <row r="497" spans="1:36" s="71" customFormat="1" ht="33">
      <c r="A497" s="75"/>
      <c r="O497" s="129"/>
      <c r="P497" s="100"/>
      <c r="Q497" s="129"/>
      <c r="R497" s="129"/>
      <c r="S497" s="129"/>
      <c r="T497" s="129"/>
      <c r="U497" s="129"/>
      <c r="V497" s="129"/>
      <c r="W497" s="129"/>
      <c r="X497" s="129"/>
      <c r="Y497" s="129"/>
      <c r="Z497" s="100"/>
      <c r="AA497" s="129"/>
      <c r="AB497" s="129"/>
      <c r="AC497" s="129"/>
      <c r="AD497" s="129"/>
      <c r="AE497" s="129"/>
      <c r="AF497" s="129"/>
      <c r="AG497" s="129"/>
      <c r="AH497" s="129"/>
      <c r="AI497" s="129"/>
      <c r="AJ497" s="129"/>
    </row>
    <row r="498" spans="1:36" s="71" customFormat="1" ht="33">
      <c r="A498" s="75"/>
      <c r="O498" s="129"/>
      <c r="P498" s="100"/>
      <c r="Q498" s="129"/>
      <c r="R498" s="129"/>
      <c r="S498" s="129"/>
      <c r="T498" s="129"/>
      <c r="U498" s="129"/>
      <c r="V498" s="129"/>
      <c r="W498" s="129"/>
      <c r="X498" s="129"/>
      <c r="Y498" s="129"/>
      <c r="Z498" s="100"/>
      <c r="AA498" s="129"/>
      <c r="AB498" s="129"/>
      <c r="AC498" s="129"/>
      <c r="AD498" s="129"/>
      <c r="AE498" s="129"/>
      <c r="AF498" s="129"/>
      <c r="AG498" s="129"/>
      <c r="AH498" s="129"/>
      <c r="AI498" s="129"/>
      <c r="AJ498" s="129"/>
    </row>
    <row r="499" spans="1:36" s="71" customFormat="1" ht="33">
      <c r="A499" s="75"/>
      <c r="O499" s="129"/>
      <c r="P499" s="100"/>
      <c r="Q499" s="129"/>
      <c r="R499" s="129"/>
      <c r="S499" s="129"/>
      <c r="T499" s="129"/>
      <c r="U499" s="129"/>
      <c r="V499" s="129"/>
      <c r="W499" s="129"/>
      <c r="X499" s="129"/>
      <c r="Y499" s="129"/>
      <c r="Z499" s="100"/>
      <c r="AA499" s="129"/>
      <c r="AB499" s="129"/>
      <c r="AC499" s="129"/>
      <c r="AD499" s="129"/>
      <c r="AE499" s="129"/>
      <c r="AF499" s="129"/>
      <c r="AG499" s="129"/>
      <c r="AH499" s="129"/>
      <c r="AI499" s="129"/>
      <c r="AJ499" s="129"/>
    </row>
    <row r="500" spans="1:36" s="71" customFormat="1" ht="33">
      <c r="A500" s="75"/>
      <c r="O500" s="129"/>
      <c r="P500" s="100"/>
      <c r="Q500" s="129"/>
      <c r="R500" s="129"/>
      <c r="S500" s="129"/>
      <c r="T500" s="129"/>
      <c r="U500" s="129"/>
      <c r="V500" s="129"/>
      <c r="W500" s="129"/>
      <c r="X500" s="129"/>
      <c r="Y500" s="129"/>
      <c r="Z500" s="100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</row>
    <row r="501" spans="1:36" s="71" customFormat="1" ht="33">
      <c r="A501" s="75"/>
      <c r="O501" s="129"/>
      <c r="P501" s="100"/>
      <c r="Q501" s="129"/>
      <c r="R501" s="129"/>
      <c r="S501" s="129"/>
      <c r="T501" s="129"/>
      <c r="U501" s="129"/>
      <c r="V501" s="129"/>
      <c r="W501" s="129"/>
      <c r="X501" s="129"/>
      <c r="Y501" s="129"/>
      <c r="Z501" s="100"/>
      <c r="AA501" s="129"/>
      <c r="AB501" s="129"/>
      <c r="AC501" s="129"/>
      <c r="AD501" s="129"/>
      <c r="AE501" s="129"/>
      <c r="AF501" s="129"/>
      <c r="AG501" s="129"/>
      <c r="AH501" s="129"/>
      <c r="AI501" s="129"/>
      <c r="AJ501" s="129"/>
    </row>
    <row r="502" spans="1:36" s="71" customFormat="1" ht="33">
      <c r="A502" s="75"/>
      <c r="O502" s="129"/>
      <c r="P502" s="100"/>
      <c r="Q502" s="129"/>
      <c r="R502" s="129"/>
      <c r="S502" s="129"/>
      <c r="T502" s="129"/>
      <c r="U502" s="129"/>
      <c r="V502" s="129"/>
      <c r="W502" s="129"/>
      <c r="X502" s="129"/>
      <c r="Y502" s="129"/>
      <c r="Z502" s="100"/>
      <c r="AA502" s="129"/>
      <c r="AB502" s="129"/>
      <c r="AC502" s="129"/>
      <c r="AD502" s="129"/>
      <c r="AE502" s="129"/>
      <c r="AF502" s="129"/>
      <c r="AG502" s="129"/>
      <c r="AH502" s="129"/>
      <c r="AI502" s="129"/>
      <c r="AJ502" s="129"/>
    </row>
    <row r="503" spans="1:36" s="71" customFormat="1" ht="33">
      <c r="A503" s="75"/>
      <c r="O503" s="129"/>
      <c r="P503" s="100"/>
      <c r="Q503" s="129"/>
      <c r="R503" s="129"/>
      <c r="S503" s="129"/>
      <c r="T503" s="129"/>
      <c r="U503" s="129"/>
      <c r="V503" s="129"/>
      <c r="W503" s="129"/>
      <c r="X503" s="129"/>
      <c r="Y503" s="129"/>
      <c r="Z503" s="100"/>
      <c r="AA503" s="129"/>
      <c r="AB503" s="129"/>
      <c r="AC503" s="129"/>
      <c r="AD503" s="129"/>
      <c r="AE503" s="129"/>
      <c r="AF503" s="129"/>
      <c r="AG503" s="129"/>
      <c r="AH503" s="129"/>
      <c r="AI503" s="129"/>
      <c r="AJ503" s="129"/>
    </row>
    <row r="504" spans="1:36" s="71" customFormat="1" ht="33">
      <c r="A504" s="75"/>
      <c r="O504" s="129"/>
      <c r="P504" s="100"/>
      <c r="Q504" s="129"/>
      <c r="R504" s="129"/>
      <c r="S504" s="129"/>
      <c r="T504" s="129"/>
      <c r="U504" s="129"/>
      <c r="V504" s="129"/>
      <c r="W504" s="129"/>
      <c r="X504" s="129"/>
      <c r="Y504" s="129"/>
      <c r="Z504" s="100"/>
      <c r="AA504" s="129"/>
      <c r="AB504" s="129"/>
      <c r="AC504" s="129"/>
      <c r="AD504" s="129"/>
      <c r="AE504" s="129"/>
      <c r="AF504" s="129"/>
      <c r="AG504" s="129"/>
      <c r="AH504" s="129"/>
      <c r="AI504" s="129"/>
      <c r="AJ504" s="129"/>
    </row>
    <row r="505" spans="1:36" s="71" customFormat="1" ht="33">
      <c r="A505" s="75"/>
      <c r="O505" s="129"/>
      <c r="P505" s="100"/>
      <c r="Q505" s="129"/>
      <c r="R505" s="129"/>
      <c r="S505" s="129"/>
      <c r="T505" s="129"/>
      <c r="U505" s="129"/>
      <c r="V505" s="129"/>
      <c r="W505" s="129"/>
      <c r="X505" s="129"/>
      <c r="Y505" s="129"/>
      <c r="Z505" s="100"/>
      <c r="AA505" s="129"/>
      <c r="AB505" s="129"/>
      <c r="AC505" s="129"/>
      <c r="AD505" s="129"/>
      <c r="AE505" s="129"/>
      <c r="AF505" s="129"/>
      <c r="AG505" s="129"/>
      <c r="AH505" s="129"/>
      <c r="AI505" s="129"/>
      <c r="AJ505" s="129"/>
    </row>
    <row r="506" spans="1:36" s="71" customFormat="1" ht="33">
      <c r="A506" s="75"/>
      <c r="O506" s="129"/>
      <c r="P506" s="100"/>
      <c r="Q506" s="129"/>
      <c r="R506" s="129"/>
      <c r="S506" s="129"/>
      <c r="T506" s="129"/>
      <c r="U506" s="129"/>
      <c r="V506" s="129"/>
      <c r="W506" s="129"/>
      <c r="X506" s="129"/>
      <c r="Y506" s="129"/>
      <c r="Z506" s="100"/>
      <c r="AA506" s="129"/>
      <c r="AB506" s="129"/>
      <c r="AC506" s="129"/>
      <c r="AD506" s="129"/>
      <c r="AE506" s="129"/>
      <c r="AF506" s="129"/>
      <c r="AG506" s="129"/>
      <c r="AH506" s="129"/>
      <c r="AI506" s="129"/>
      <c r="AJ506" s="129"/>
    </row>
    <row r="507" spans="1:36" s="71" customFormat="1" ht="33">
      <c r="A507" s="75"/>
      <c r="O507" s="129"/>
      <c r="P507" s="100"/>
      <c r="Q507" s="129"/>
      <c r="R507" s="129"/>
      <c r="S507" s="129"/>
      <c r="T507" s="129"/>
      <c r="U507" s="129"/>
      <c r="V507" s="129"/>
      <c r="W507" s="129"/>
      <c r="X507" s="129"/>
      <c r="Y507" s="129"/>
      <c r="Z507" s="100"/>
      <c r="AA507" s="129"/>
      <c r="AB507" s="129"/>
      <c r="AC507" s="129"/>
      <c r="AD507" s="129"/>
      <c r="AE507" s="129"/>
      <c r="AF507" s="129"/>
      <c r="AG507" s="129"/>
      <c r="AH507" s="129"/>
      <c r="AI507" s="129"/>
      <c r="AJ507" s="129"/>
    </row>
    <row r="508" spans="1:36" s="71" customFormat="1" ht="33">
      <c r="A508" s="75"/>
      <c r="O508" s="129"/>
      <c r="P508" s="100"/>
      <c r="Q508" s="129"/>
      <c r="R508" s="129"/>
      <c r="S508" s="129"/>
      <c r="T508" s="129"/>
      <c r="U508" s="129"/>
      <c r="V508" s="129"/>
      <c r="W508" s="129"/>
      <c r="X508" s="129"/>
      <c r="Y508" s="129"/>
      <c r="Z508" s="100"/>
      <c r="AA508" s="129"/>
      <c r="AB508" s="129"/>
      <c r="AC508" s="129"/>
      <c r="AD508" s="129"/>
      <c r="AE508" s="129"/>
      <c r="AF508" s="129"/>
      <c r="AG508" s="129"/>
      <c r="AH508" s="129"/>
      <c r="AI508" s="129"/>
      <c r="AJ508" s="129"/>
    </row>
    <row r="509" spans="1:36" s="71" customFormat="1" ht="33">
      <c r="A509" s="75"/>
      <c r="O509" s="129"/>
      <c r="P509" s="100"/>
      <c r="Q509" s="129"/>
      <c r="R509" s="129"/>
      <c r="S509" s="129"/>
      <c r="T509" s="129"/>
      <c r="U509" s="129"/>
      <c r="V509" s="129"/>
      <c r="W509" s="129"/>
      <c r="X509" s="129"/>
      <c r="Y509" s="129"/>
      <c r="Z509" s="100"/>
      <c r="AA509" s="129"/>
      <c r="AB509" s="129"/>
      <c r="AC509" s="129"/>
      <c r="AD509" s="129"/>
      <c r="AE509" s="129"/>
      <c r="AF509" s="129"/>
      <c r="AG509" s="129"/>
      <c r="AH509" s="129"/>
      <c r="AI509" s="129"/>
      <c r="AJ509" s="129"/>
    </row>
    <row r="510" spans="1:36" s="71" customFormat="1" ht="33">
      <c r="A510" s="75"/>
      <c r="O510" s="129"/>
      <c r="P510" s="100"/>
      <c r="Q510" s="129"/>
      <c r="R510" s="129"/>
      <c r="S510" s="129"/>
      <c r="T510" s="129"/>
      <c r="U510" s="129"/>
      <c r="V510" s="129"/>
      <c r="W510" s="129"/>
      <c r="X510" s="129"/>
      <c r="Y510" s="129"/>
      <c r="Z510" s="100"/>
      <c r="AA510" s="129"/>
      <c r="AB510" s="129"/>
      <c r="AC510" s="129"/>
      <c r="AD510" s="129"/>
      <c r="AE510" s="129"/>
      <c r="AF510" s="129"/>
      <c r="AG510" s="129"/>
      <c r="AH510" s="129"/>
      <c r="AI510" s="129"/>
      <c r="AJ510" s="129"/>
    </row>
    <row r="511" spans="1:36" s="71" customFormat="1" ht="33">
      <c r="A511" s="75"/>
      <c r="O511" s="129"/>
      <c r="P511" s="100"/>
      <c r="Q511" s="129"/>
      <c r="R511" s="129"/>
      <c r="S511" s="129"/>
      <c r="T511" s="129"/>
      <c r="U511" s="129"/>
      <c r="V511" s="129"/>
      <c r="W511" s="129"/>
      <c r="X511" s="129"/>
      <c r="Y511" s="129"/>
      <c r="Z511" s="100"/>
      <c r="AA511" s="129"/>
      <c r="AB511" s="129"/>
      <c r="AC511" s="129"/>
      <c r="AD511" s="129"/>
      <c r="AE511" s="129"/>
      <c r="AF511" s="129"/>
      <c r="AG511" s="129"/>
      <c r="AH511" s="129"/>
      <c r="AI511" s="129"/>
      <c r="AJ511" s="129"/>
    </row>
    <row r="512" spans="1:36" s="71" customFormat="1" ht="33">
      <c r="A512" s="75"/>
      <c r="O512" s="129"/>
      <c r="P512" s="100"/>
      <c r="Q512" s="129"/>
      <c r="R512" s="129"/>
      <c r="S512" s="129"/>
      <c r="T512" s="129"/>
      <c r="U512" s="129"/>
      <c r="V512" s="129"/>
      <c r="W512" s="129"/>
      <c r="X512" s="129"/>
      <c r="Y512" s="129"/>
      <c r="Z512" s="100"/>
      <c r="AA512" s="129"/>
      <c r="AB512" s="129"/>
      <c r="AC512" s="129"/>
      <c r="AD512" s="129"/>
      <c r="AE512" s="129"/>
      <c r="AF512" s="129"/>
      <c r="AG512" s="129"/>
      <c r="AH512" s="129"/>
      <c r="AI512" s="129"/>
      <c r="AJ512" s="129"/>
    </row>
    <row r="513" spans="1:36" s="71" customFormat="1" ht="33">
      <c r="A513" s="75"/>
      <c r="O513" s="129"/>
      <c r="P513" s="100"/>
      <c r="Q513" s="129"/>
      <c r="R513" s="129"/>
      <c r="S513" s="129"/>
      <c r="T513" s="129"/>
      <c r="U513" s="129"/>
      <c r="V513" s="129"/>
      <c r="W513" s="129"/>
      <c r="X513" s="129"/>
      <c r="Y513" s="129"/>
      <c r="Z513" s="100"/>
      <c r="AA513" s="129"/>
      <c r="AB513" s="129"/>
      <c r="AC513" s="129"/>
      <c r="AD513" s="129"/>
      <c r="AE513" s="129"/>
      <c r="AF513" s="129"/>
      <c r="AG513" s="129"/>
      <c r="AH513" s="129"/>
      <c r="AI513" s="129"/>
      <c r="AJ513" s="129"/>
    </row>
    <row r="514" spans="1:36" s="71" customFormat="1" ht="33">
      <c r="A514" s="75"/>
      <c r="O514" s="129"/>
      <c r="P514" s="100"/>
      <c r="Q514" s="129"/>
      <c r="R514" s="129"/>
      <c r="S514" s="129"/>
      <c r="T514" s="129"/>
      <c r="U514" s="129"/>
      <c r="V514" s="129"/>
      <c r="W514" s="129"/>
      <c r="X514" s="129"/>
      <c r="Y514" s="129"/>
      <c r="Z514" s="100"/>
      <c r="AA514" s="129"/>
      <c r="AB514" s="129"/>
      <c r="AC514" s="129"/>
      <c r="AD514" s="129"/>
      <c r="AE514" s="129"/>
      <c r="AF514" s="129"/>
      <c r="AG514" s="129"/>
      <c r="AH514" s="129"/>
      <c r="AI514" s="129"/>
      <c r="AJ514" s="129"/>
    </row>
    <row r="515" spans="1:36" s="71" customFormat="1" ht="33">
      <c r="A515" s="75"/>
      <c r="O515" s="129"/>
      <c r="P515" s="100"/>
      <c r="Q515" s="129"/>
      <c r="R515" s="129"/>
      <c r="S515" s="129"/>
      <c r="T515" s="129"/>
      <c r="U515" s="129"/>
      <c r="V515" s="129"/>
      <c r="W515" s="129"/>
      <c r="X515" s="129"/>
      <c r="Y515" s="129"/>
      <c r="Z515" s="100"/>
      <c r="AA515" s="129"/>
      <c r="AB515" s="129"/>
      <c r="AC515" s="129"/>
      <c r="AD515" s="129"/>
      <c r="AE515" s="129"/>
      <c r="AF515" s="129"/>
      <c r="AG515" s="129"/>
      <c r="AH515" s="129"/>
      <c r="AI515" s="129"/>
      <c r="AJ515" s="129"/>
    </row>
    <row r="516" spans="1:36" s="71" customFormat="1" ht="33">
      <c r="A516" s="75"/>
      <c r="O516" s="129"/>
      <c r="P516" s="100"/>
      <c r="Q516" s="129"/>
      <c r="R516" s="129"/>
      <c r="S516" s="129"/>
      <c r="T516" s="129"/>
      <c r="U516" s="129"/>
      <c r="V516" s="129"/>
      <c r="W516" s="129"/>
      <c r="X516" s="129"/>
      <c r="Y516" s="129"/>
      <c r="Z516" s="100"/>
      <c r="AA516" s="129"/>
      <c r="AB516" s="129"/>
      <c r="AC516" s="129"/>
      <c r="AD516" s="129"/>
      <c r="AE516" s="129"/>
      <c r="AF516" s="129"/>
      <c r="AG516" s="129"/>
      <c r="AH516" s="129"/>
      <c r="AI516" s="129"/>
      <c r="AJ516" s="129"/>
    </row>
    <row r="517" spans="1:36" s="71" customFormat="1" ht="33">
      <c r="A517" s="75"/>
      <c r="O517" s="129"/>
      <c r="P517" s="100"/>
      <c r="Q517" s="129"/>
      <c r="R517" s="129"/>
      <c r="S517" s="129"/>
      <c r="T517" s="129"/>
      <c r="U517" s="129"/>
      <c r="V517" s="129"/>
      <c r="W517" s="129"/>
      <c r="X517" s="129"/>
      <c r="Y517" s="129"/>
      <c r="Z517" s="100"/>
      <c r="AA517" s="129"/>
      <c r="AB517" s="129"/>
      <c r="AC517" s="129"/>
      <c r="AD517" s="129"/>
      <c r="AE517" s="129"/>
      <c r="AF517" s="129"/>
      <c r="AG517" s="129"/>
      <c r="AH517" s="129"/>
      <c r="AI517" s="129"/>
      <c r="AJ517" s="129"/>
    </row>
    <row r="518" spans="1:36" s="71" customFormat="1" ht="33">
      <c r="A518" s="75"/>
      <c r="O518" s="129"/>
      <c r="P518" s="100"/>
      <c r="Q518" s="129"/>
      <c r="R518" s="129"/>
      <c r="S518" s="129"/>
      <c r="T518" s="129"/>
      <c r="U518" s="129"/>
      <c r="V518" s="129"/>
      <c r="W518" s="129"/>
      <c r="X518" s="129"/>
      <c r="Y518" s="129"/>
      <c r="Z518" s="100"/>
      <c r="AA518" s="129"/>
      <c r="AB518" s="129"/>
      <c r="AC518" s="129"/>
      <c r="AD518" s="129"/>
      <c r="AE518" s="129"/>
      <c r="AF518" s="129"/>
      <c r="AG518" s="129"/>
      <c r="AH518" s="129"/>
      <c r="AI518" s="129"/>
      <c r="AJ518" s="129"/>
    </row>
    <row r="519" spans="1:36" s="71" customFormat="1" ht="33">
      <c r="A519" s="75"/>
      <c r="O519" s="129"/>
      <c r="P519" s="100"/>
      <c r="Q519" s="129"/>
      <c r="R519" s="129"/>
      <c r="S519" s="129"/>
      <c r="T519" s="129"/>
      <c r="U519" s="129"/>
      <c r="V519" s="129"/>
      <c r="W519" s="129"/>
      <c r="X519" s="129"/>
      <c r="Y519" s="129"/>
      <c r="Z519" s="100"/>
      <c r="AA519" s="129"/>
      <c r="AB519" s="129"/>
      <c r="AC519" s="129"/>
      <c r="AD519" s="129"/>
      <c r="AE519" s="129"/>
      <c r="AF519" s="129"/>
      <c r="AG519" s="129"/>
      <c r="AH519" s="129"/>
      <c r="AI519" s="129"/>
      <c r="AJ519" s="129"/>
    </row>
    <row r="520" spans="1:36" s="71" customFormat="1" ht="33">
      <c r="A520" s="75"/>
      <c r="O520" s="129"/>
      <c r="P520" s="100"/>
      <c r="Q520" s="129"/>
      <c r="R520" s="129"/>
      <c r="S520" s="129"/>
      <c r="T520" s="129"/>
      <c r="U520" s="129"/>
      <c r="V520" s="129"/>
      <c r="W520" s="129"/>
      <c r="X520" s="129"/>
      <c r="Y520" s="129"/>
      <c r="Z520" s="100"/>
      <c r="AA520" s="129"/>
      <c r="AB520" s="129"/>
      <c r="AC520" s="129"/>
      <c r="AD520" s="129"/>
      <c r="AE520" s="129"/>
      <c r="AF520" s="129"/>
      <c r="AG520" s="129"/>
      <c r="AH520" s="129"/>
      <c r="AI520" s="129"/>
      <c r="AJ520" s="129"/>
    </row>
    <row r="521" spans="1:36" s="71" customFormat="1" ht="33">
      <c r="A521" s="75"/>
      <c r="O521" s="129"/>
      <c r="P521" s="100"/>
      <c r="Q521" s="129"/>
      <c r="R521" s="129"/>
      <c r="S521" s="129"/>
      <c r="T521" s="129"/>
      <c r="U521" s="129"/>
      <c r="V521" s="129"/>
      <c r="W521" s="129"/>
      <c r="X521" s="129"/>
      <c r="Y521" s="129"/>
      <c r="Z521" s="100"/>
      <c r="AA521" s="129"/>
      <c r="AB521" s="129"/>
      <c r="AC521" s="129"/>
      <c r="AD521" s="129"/>
      <c r="AE521" s="129"/>
      <c r="AF521" s="129"/>
      <c r="AG521" s="129"/>
      <c r="AH521" s="129"/>
      <c r="AI521" s="129"/>
      <c r="AJ521" s="129"/>
    </row>
    <row r="522" spans="1:36" s="71" customFormat="1" ht="33">
      <c r="A522" s="75"/>
      <c r="O522" s="129"/>
      <c r="P522" s="100"/>
      <c r="Q522" s="129"/>
      <c r="R522" s="129"/>
      <c r="S522" s="129"/>
      <c r="T522" s="129"/>
      <c r="U522" s="129"/>
      <c r="V522" s="129"/>
      <c r="W522" s="129"/>
      <c r="X522" s="129"/>
      <c r="Y522" s="129"/>
      <c r="Z522" s="100"/>
      <c r="AA522" s="129"/>
      <c r="AB522" s="129"/>
      <c r="AC522" s="129"/>
      <c r="AD522" s="129"/>
      <c r="AE522" s="129"/>
      <c r="AF522" s="129"/>
      <c r="AG522" s="129"/>
      <c r="AH522" s="129"/>
      <c r="AI522" s="129"/>
      <c r="AJ522" s="129"/>
    </row>
    <row r="523" spans="1:36" s="71" customFormat="1" ht="33">
      <c r="A523" s="75"/>
      <c r="O523" s="129"/>
      <c r="P523" s="100"/>
      <c r="Q523" s="129"/>
      <c r="R523" s="129"/>
      <c r="S523" s="129"/>
      <c r="T523" s="129"/>
      <c r="U523" s="129"/>
      <c r="V523" s="129"/>
      <c r="W523" s="129"/>
      <c r="X523" s="129"/>
      <c r="Y523" s="129"/>
      <c r="Z523" s="100"/>
      <c r="AA523" s="129"/>
      <c r="AB523" s="129"/>
      <c r="AC523" s="129"/>
      <c r="AD523" s="129"/>
      <c r="AE523" s="129"/>
      <c r="AF523" s="129"/>
      <c r="AG523" s="129"/>
      <c r="AH523" s="129"/>
      <c r="AI523" s="129"/>
      <c r="AJ523" s="129"/>
    </row>
    <row r="524" spans="1:36" s="71" customFormat="1" ht="33">
      <c r="A524" s="75"/>
      <c r="O524" s="129"/>
      <c r="P524" s="100"/>
      <c r="Q524" s="129"/>
      <c r="R524" s="129"/>
      <c r="S524" s="129"/>
      <c r="T524" s="129"/>
      <c r="U524" s="129"/>
      <c r="V524" s="129"/>
      <c r="W524" s="129"/>
      <c r="X524" s="129"/>
      <c r="Y524" s="129"/>
      <c r="Z524" s="100"/>
      <c r="AA524" s="129"/>
      <c r="AB524" s="129"/>
      <c r="AC524" s="129"/>
      <c r="AD524" s="129"/>
      <c r="AE524" s="129"/>
      <c r="AF524" s="129"/>
      <c r="AG524" s="129"/>
      <c r="AH524" s="129"/>
      <c r="AI524" s="129"/>
      <c r="AJ524" s="129"/>
    </row>
    <row r="525" spans="1:36" s="71" customFormat="1" ht="33">
      <c r="A525" s="75"/>
      <c r="O525" s="129"/>
      <c r="P525" s="100"/>
      <c r="Q525" s="129"/>
      <c r="R525" s="129"/>
      <c r="S525" s="129"/>
      <c r="T525" s="129"/>
      <c r="U525" s="129"/>
      <c r="V525" s="129"/>
      <c r="W525" s="129"/>
      <c r="X525" s="129"/>
      <c r="Y525" s="129"/>
      <c r="Z525" s="100"/>
      <c r="AA525" s="129"/>
      <c r="AB525" s="129"/>
      <c r="AC525" s="129"/>
      <c r="AD525" s="129"/>
      <c r="AE525" s="129"/>
      <c r="AF525" s="129"/>
      <c r="AG525" s="129"/>
      <c r="AH525" s="129"/>
      <c r="AI525" s="129"/>
      <c r="AJ525" s="129"/>
    </row>
    <row r="526" spans="1:36" s="71" customFormat="1" ht="33">
      <c r="A526" s="75"/>
      <c r="O526" s="129"/>
      <c r="P526" s="100"/>
      <c r="Q526" s="129"/>
      <c r="R526" s="129"/>
      <c r="S526" s="129"/>
      <c r="T526" s="129"/>
      <c r="U526" s="129"/>
      <c r="V526" s="129"/>
      <c r="W526" s="129"/>
      <c r="X526" s="129"/>
      <c r="Y526" s="129"/>
      <c r="Z526" s="100"/>
      <c r="AA526" s="129"/>
      <c r="AB526" s="129"/>
      <c r="AC526" s="129"/>
      <c r="AD526" s="129"/>
      <c r="AE526" s="129"/>
      <c r="AF526" s="129"/>
      <c r="AG526" s="129"/>
      <c r="AH526" s="129"/>
      <c r="AI526" s="129"/>
      <c r="AJ526" s="129"/>
    </row>
    <row r="527" spans="1:36" s="71" customFormat="1" ht="33">
      <c r="A527" s="75"/>
      <c r="O527" s="129"/>
      <c r="P527" s="100"/>
      <c r="Q527" s="129"/>
      <c r="R527" s="129"/>
      <c r="S527" s="129"/>
      <c r="T527" s="129"/>
      <c r="U527" s="129"/>
      <c r="V527" s="129"/>
      <c r="W527" s="129"/>
      <c r="X527" s="129"/>
      <c r="Y527" s="129"/>
      <c r="Z527" s="100"/>
      <c r="AA527" s="129"/>
      <c r="AB527" s="129"/>
      <c r="AC527" s="129"/>
      <c r="AD527" s="129"/>
      <c r="AE527" s="129"/>
      <c r="AF527" s="129"/>
      <c r="AG527" s="129"/>
      <c r="AH527" s="129"/>
      <c r="AI527" s="129"/>
      <c r="AJ527" s="129"/>
    </row>
    <row r="528" spans="1:36" s="71" customFormat="1" ht="33">
      <c r="A528" s="75"/>
      <c r="O528" s="129"/>
      <c r="P528" s="100"/>
      <c r="Q528" s="129"/>
      <c r="R528" s="129"/>
      <c r="S528" s="129"/>
      <c r="T528" s="129"/>
      <c r="U528" s="129"/>
      <c r="V528" s="129"/>
      <c r="W528" s="129"/>
      <c r="X528" s="129"/>
      <c r="Y528" s="129"/>
      <c r="Z528" s="100"/>
      <c r="AA528" s="129"/>
      <c r="AB528" s="129"/>
      <c r="AC528" s="129"/>
      <c r="AD528" s="129"/>
      <c r="AE528" s="129"/>
      <c r="AF528" s="129"/>
      <c r="AG528" s="129"/>
      <c r="AH528" s="129"/>
      <c r="AI528" s="129"/>
      <c r="AJ528" s="129"/>
    </row>
    <row r="529" spans="1:36" s="71" customFormat="1" ht="33">
      <c r="A529" s="75"/>
      <c r="O529" s="129"/>
      <c r="P529" s="100"/>
      <c r="Q529" s="129"/>
      <c r="R529" s="129"/>
      <c r="S529" s="129"/>
      <c r="T529" s="129"/>
      <c r="U529" s="129"/>
      <c r="V529" s="129"/>
      <c r="W529" s="129"/>
      <c r="X529" s="129"/>
      <c r="Y529" s="129"/>
      <c r="Z529" s="100"/>
      <c r="AA529" s="129"/>
      <c r="AB529" s="129"/>
      <c r="AC529" s="129"/>
      <c r="AD529" s="129"/>
      <c r="AE529" s="129"/>
      <c r="AF529" s="129"/>
      <c r="AG529" s="129"/>
      <c r="AH529" s="129"/>
      <c r="AI529" s="129"/>
      <c r="AJ529" s="129"/>
    </row>
    <row r="530" spans="1:36" s="71" customFormat="1" ht="33">
      <c r="A530" s="75"/>
      <c r="O530" s="129"/>
      <c r="P530" s="100"/>
      <c r="Q530" s="129"/>
      <c r="R530" s="129"/>
      <c r="S530" s="129"/>
      <c r="T530" s="129"/>
      <c r="U530" s="129"/>
      <c r="V530" s="129"/>
      <c r="W530" s="129"/>
      <c r="X530" s="129"/>
      <c r="Y530" s="129"/>
      <c r="Z530" s="100"/>
      <c r="AA530" s="129"/>
      <c r="AB530" s="129"/>
      <c r="AC530" s="129"/>
      <c r="AD530" s="129"/>
      <c r="AE530" s="129"/>
      <c r="AF530" s="129"/>
      <c r="AG530" s="129"/>
      <c r="AH530" s="129"/>
      <c r="AI530" s="129"/>
      <c r="AJ530" s="129"/>
    </row>
    <row r="531" spans="1:36" s="71" customFormat="1" ht="33">
      <c r="A531" s="75"/>
      <c r="O531" s="129"/>
      <c r="P531" s="100"/>
      <c r="Q531" s="129"/>
      <c r="R531" s="129"/>
      <c r="S531" s="129"/>
      <c r="T531" s="129"/>
      <c r="U531" s="129"/>
      <c r="V531" s="129"/>
      <c r="W531" s="129"/>
      <c r="X531" s="129"/>
      <c r="Y531" s="129"/>
      <c r="Z531" s="100"/>
      <c r="AA531" s="129"/>
      <c r="AB531" s="129"/>
      <c r="AC531" s="129"/>
      <c r="AD531" s="129"/>
      <c r="AE531" s="129"/>
      <c r="AF531" s="129"/>
      <c r="AG531" s="129"/>
      <c r="AH531" s="129"/>
      <c r="AI531" s="129"/>
      <c r="AJ531" s="129"/>
    </row>
    <row r="532" spans="1:36" s="71" customFormat="1" ht="33">
      <c r="A532" s="75"/>
      <c r="O532" s="129"/>
      <c r="P532" s="100"/>
      <c r="Q532" s="129"/>
      <c r="R532" s="129"/>
      <c r="S532" s="129"/>
      <c r="T532" s="129"/>
      <c r="U532" s="129"/>
      <c r="V532" s="129"/>
      <c r="W532" s="129"/>
      <c r="X532" s="129"/>
      <c r="Y532" s="129"/>
      <c r="Z532" s="100"/>
      <c r="AA532" s="129"/>
      <c r="AB532" s="129"/>
      <c r="AC532" s="129"/>
      <c r="AD532" s="129"/>
      <c r="AE532" s="129"/>
      <c r="AF532" s="129"/>
      <c r="AG532" s="129"/>
      <c r="AH532" s="129"/>
      <c r="AI532" s="129"/>
      <c r="AJ532" s="129"/>
    </row>
    <row r="533" spans="1:36" s="71" customFormat="1" ht="33">
      <c r="A533" s="75"/>
      <c r="O533" s="129"/>
      <c r="P533" s="100"/>
      <c r="Q533" s="129"/>
      <c r="R533" s="129"/>
      <c r="S533" s="129"/>
      <c r="T533" s="129"/>
      <c r="U533" s="129"/>
      <c r="V533" s="129"/>
      <c r="W533" s="129"/>
      <c r="X533" s="129"/>
      <c r="Y533" s="129"/>
      <c r="Z533" s="100"/>
      <c r="AA533" s="129"/>
      <c r="AB533" s="129"/>
      <c r="AC533" s="129"/>
      <c r="AD533" s="129"/>
      <c r="AE533" s="129"/>
      <c r="AF533" s="129"/>
      <c r="AG533" s="129"/>
      <c r="AH533" s="129"/>
      <c r="AI533" s="129"/>
      <c r="AJ533" s="129"/>
    </row>
    <row r="534" spans="1:36" s="71" customFormat="1" ht="33">
      <c r="A534" s="75"/>
      <c r="O534" s="129"/>
      <c r="P534" s="100"/>
      <c r="Q534" s="129"/>
      <c r="R534" s="129"/>
      <c r="S534" s="129"/>
      <c r="T534" s="129"/>
      <c r="U534" s="129"/>
      <c r="V534" s="129"/>
      <c r="W534" s="129"/>
      <c r="X534" s="129"/>
      <c r="Y534" s="129"/>
      <c r="Z534" s="100"/>
      <c r="AA534" s="129"/>
      <c r="AB534" s="129"/>
      <c r="AC534" s="129"/>
      <c r="AD534" s="129"/>
      <c r="AE534" s="129"/>
      <c r="AF534" s="129"/>
      <c r="AG534" s="129"/>
      <c r="AH534" s="129"/>
      <c r="AI534" s="129"/>
      <c r="AJ534" s="129"/>
    </row>
    <row r="535" spans="1:36" s="71" customFormat="1" ht="33">
      <c r="A535" s="75"/>
      <c r="O535" s="129"/>
      <c r="P535" s="100"/>
      <c r="Q535" s="129"/>
      <c r="R535" s="129"/>
      <c r="S535" s="129"/>
      <c r="T535" s="129"/>
      <c r="U535" s="129"/>
      <c r="V535" s="129"/>
      <c r="W535" s="129"/>
      <c r="X535" s="129"/>
      <c r="Y535" s="129"/>
      <c r="Z535" s="100"/>
      <c r="AA535" s="129"/>
      <c r="AB535" s="129"/>
      <c r="AC535" s="129"/>
      <c r="AD535" s="129"/>
      <c r="AE535" s="129"/>
      <c r="AF535" s="129"/>
      <c r="AG535" s="129"/>
      <c r="AH535" s="129"/>
      <c r="AI535" s="129"/>
      <c r="AJ535" s="129"/>
    </row>
    <row r="536" spans="1:36" s="71" customFormat="1" ht="33">
      <c r="A536" s="75"/>
      <c r="O536" s="129"/>
      <c r="P536" s="100"/>
      <c r="Q536" s="129"/>
      <c r="R536" s="129"/>
      <c r="S536" s="129"/>
      <c r="T536" s="129"/>
      <c r="U536" s="129"/>
      <c r="V536" s="129"/>
      <c r="W536" s="129"/>
      <c r="X536" s="129"/>
      <c r="Y536" s="129"/>
      <c r="Z536" s="100"/>
      <c r="AA536" s="129"/>
      <c r="AB536" s="129"/>
      <c r="AC536" s="129"/>
      <c r="AD536" s="129"/>
      <c r="AE536" s="129"/>
      <c r="AF536" s="129"/>
      <c r="AG536" s="129"/>
      <c r="AH536" s="129"/>
      <c r="AI536" s="129"/>
      <c r="AJ536" s="129"/>
    </row>
    <row r="537" spans="1:36" s="71" customFormat="1" ht="33">
      <c r="A537" s="75"/>
      <c r="O537" s="129"/>
      <c r="P537" s="100"/>
      <c r="Q537" s="129"/>
      <c r="R537" s="129"/>
      <c r="S537" s="129"/>
      <c r="T537" s="129"/>
      <c r="U537" s="129"/>
      <c r="V537" s="129"/>
      <c r="W537" s="129"/>
      <c r="X537" s="129"/>
      <c r="Y537" s="129"/>
      <c r="Z537" s="100"/>
      <c r="AA537" s="129"/>
      <c r="AB537" s="129"/>
      <c r="AC537" s="129"/>
      <c r="AD537" s="129"/>
      <c r="AE537" s="129"/>
      <c r="AF537" s="129"/>
      <c r="AG537" s="129"/>
      <c r="AH537" s="129"/>
      <c r="AI537" s="129"/>
      <c r="AJ537" s="129"/>
    </row>
    <row r="538" spans="1:36" s="71" customFormat="1" ht="33">
      <c r="A538" s="75"/>
      <c r="O538" s="129"/>
      <c r="P538" s="100"/>
      <c r="Q538" s="129"/>
      <c r="R538" s="129"/>
      <c r="S538" s="129"/>
      <c r="T538" s="129"/>
      <c r="U538" s="129"/>
      <c r="V538" s="129"/>
      <c r="W538" s="129"/>
      <c r="X538" s="129"/>
      <c r="Y538" s="129"/>
      <c r="Z538" s="100"/>
      <c r="AA538" s="129"/>
      <c r="AB538" s="129"/>
      <c r="AC538" s="129"/>
      <c r="AD538" s="129"/>
      <c r="AE538" s="129"/>
      <c r="AF538" s="129"/>
      <c r="AG538" s="129"/>
      <c r="AH538" s="129"/>
      <c r="AI538" s="129"/>
      <c r="AJ538" s="129"/>
    </row>
    <row r="539" spans="1:36" s="71" customFormat="1" ht="33">
      <c r="A539" s="75"/>
      <c r="O539" s="129"/>
      <c r="P539" s="100"/>
      <c r="Q539" s="129"/>
      <c r="R539" s="129"/>
      <c r="S539" s="129"/>
      <c r="T539" s="129"/>
      <c r="U539" s="129"/>
      <c r="V539" s="129"/>
      <c r="W539" s="129"/>
      <c r="X539" s="129"/>
      <c r="Y539" s="129"/>
      <c r="Z539" s="100"/>
      <c r="AA539" s="129"/>
      <c r="AB539" s="129"/>
      <c r="AC539" s="129"/>
      <c r="AD539" s="129"/>
      <c r="AE539" s="129"/>
      <c r="AF539" s="129"/>
      <c r="AG539" s="129"/>
      <c r="AH539" s="129"/>
      <c r="AI539" s="129"/>
      <c r="AJ539" s="129"/>
    </row>
    <row r="540" spans="1:36" s="71" customFormat="1" ht="33">
      <c r="A540" s="75"/>
      <c r="O540" s="129"/>
      <c r="P540" s="100"/>
      <c r="Q540" s="129"/>
      <c r="R540" s="129"/>
      <c r="S540" s="129"/>
      <c r="T540" s="129"/>
      <c r="U540" s="129"/>
      <c r="V540" s="129"/>
      <c r="W540" s="129"/>
      <c r="X540" s="129"/>
      <c r="Y540" s="129"/>
      <c r="Z540" s="100"/>
      <c r="AA540" s="129"/>
      <c r="AB540" s="129"/>
      <c r="AC540" s="129"/>
      <c r="AD540" s="129"/>
      <c r="AE540" s="129"/>
      <c r="AF540" s="129"/>
      <c r="AG540" s="129"/>
      <c r="AH540" s="129"/>
      <c r="AI540" s="129"/>
      <c r="AJ540" s="129"/>
    </row>
    <row r="541" spans="1:36" s="71" customFormat="1" ht="33">
      <c r="A541" s="75"/>
      <c r="O541" s="129"/>
      <c r="P541" s="100"/>
      <c r="Q541" s="129"/>
      <c r="R541" s="129"/>
      <c r="S541" s="129"/>
      <c r="T541" s="129"/>
      <c r="U541" s="129"/>
      <c r="V541" s="129"/>
      <c r="W541" s="129"/>
      <c r="X541" s="129"/>
      <c r="Y541" s="129"/>
      <c r="Z541" s="100"/>
      <c r="AA541" s="129"/>
      <c r="AB541" s="129"/>
      <c r="AC541" s="129"/>
      <c r="AD541" s="129"/>
      <c r="AE541" s="129"/>
      <c r="AF541" s="129"/>
      <c r="AG541" s="129"/>
      <c r="AH541" s="129"/>
      <c r="AI541" s="129"/>
      <c r="AJ541" s="129"/>
    </row>
    <row r="542" spans="1:36" s="71" customFormat="1" ht="33">
      <c r="A542" s="75"/>
      <c r="O542" s="129"/>
      <c r="P542" s="100"/>
      <c r="Q542" s="129"/>
      <c r="R542" s="129"/>
      <c r="S542" s="129"/>
      <c r="T542" s="129"/>
      <c r="U542" s="129"/>
      <c r="V542" s="129"/>
      <c r="W542" s="129"/>
      <c r="X542" s="129"/>
      <c r="Y542" s="129"/>
      <c r="Z542" s="100"/>
      <c r="AA542" s="129"/>
      <c r="AB542" s="129"/>
      <c r="AC542" s="129"/>
      <c r="AD542" s="129"/>
      <c r="AE542" s="129"/>
      <c r="AF542" s="129"/>
      <c r="AG542" s="129"/>
      <c r="AH542" s="129"/>
      <c r="AI542" s="129"/>
      <c r="AJ542" s="129"/>
    </row>
    <row r="543" spans="1:36" s="71" customFormat="1" ht="33">
      <c r="A543" s="75"/>
      <c r="O543" s="129"/>
      <c r="P543" s="100"/>
      <c r="Q543" s="129"/>
      <c r="R543" s="129"/>
      <c r="S543" s="129"/>
      <c r="T543" s="129"/>
      <c r="U543" s="129"/>
      <c r="V543" s="129"/>
      <c r="W543" s="129"/>
      <c r="X543" s="129"/>
      <c r="Y543" s="129"/>
      <c r="Z543" s="100"/>
      <c r="AA543" s="129"/>
      <c r="AB543" s="129"/>
      <c r="AC543" s="129"/>
      <c r="AD543" s="129"/>
      <c r="AE543" s="129"/>
      <c r="AF543" s="129"/>
      <c r="AG543" s="129"/>
      <c r="AH543" s="129"/>
      <c r="AI543" s="129"/>
      <c r="AJ543" s="129"/>
    </row>
    <row r="544" spans="1:36" s="71" customFormat="1" ht="33">
      <c r="A544" s="75"/>
      <c r="O544" s="129"/>
      <c r="P544" s="100"/>
      <c r="Q544" s="129"/>
      <c r="R544" s="129"/>
      <c r="S544" s="129"/>
      <c r="T544" s="129"/>
      <c r="U544" s="129"/>
      <c r="V544" s="129"/>
      <c r="W544" s="129"/>
      <c r="X544" s="129"/>
      <c r="Y544" s="129"/>
      <c r="Z544" s="100"/>
      <c r="AA544" s="129"/>
      <c r="AB544" s="129"/>
      <c r="AC544" s="129"/>
      <c r="AD544" s="129"/>
      <c r="AE544" s="129"/>
      <c r="AF544" s="129"/>
      <c r="AG544" s="129"/>
      <c r="AH544" s="129"/>
      <c r="AI544" s="129"/>
      <c r="AJ544" s="129"/>
    </row>
    <row r="545" spans="1:36" s="71" customFormat="1" ht="33">
      <c r="A545" s="75"/>
      <c r="O545" s="129"/>
      <c r="P545" s="100"/>
      <c r="Q545" s="129"/>
      <c r="R545" s="129"/>
      <c r="S545" s="129"/>
      <c r="T545" s="129"/>
      <c r="U545" s="129"/>
      <c r="V545" s="129"/>
      <c r="W545" s="129"/>
      <c r="X545" s="129"/>
      <c r="Y545" s="129"/>
      <c r="Z545" s="100"/>
      <c r="AA545" s="129"/>
      <c r="AB545" s="129"/>
      <c r="AC545" s="129"/>
      <c r="AD545" s="129"/>
      <c r="AE545" s="129"/>
      <c r="AF545" s="129"/>
      <c r="AG545" s="129"/>
      <c r="AH545" s="129"/>
      <c r="AI545" s="129"/>
      <c r="AJ545" s="129"/>
    </row>
    <row r="546" spans="1:36" s="71" customFormat="1" ht="33">
      <c r="A546" s="75"/>
      <c r="O546" s="129"/>
      <c r="P546" s="100"/>
      <c r="Q546" s="129"/>
      <c r="R546" s="129"/>
      <c r="S546" s="129"/>
      <c r="T546" s="129"/>
      <c r="U546" s="129"/>
      <c r="V546" s="129"/>
      <c r="W546" s="129"/>
      <c r="X546" s="129"/>
      <c r="Y546" s="129"/>
      <c r="Z546" s="100"/>
      <c r="AA546" s="129"/>
      <c r="AB546" s="129"/>
      <c r="AC546" s="129"/>
      <c r="AD546" s="129"/>
      <c r="AE546" s="129"/>
      <c r="AF546" s="129"/>
      <c r="AG546" s="129"/>
      <c r="AH546" s="129"/>
      <c r="AI546" s="129"/>
      <c r="AJ546" s="129"/>
    </row>
    <row r="547" spans="1:36" s="71" customFormat="1" ht="33">
      <c r="A547" s="75"/>
      <c r="O547" s="129"/>
      <c r="P547" s="100"/>
      <c r="Q547" s="129"/>
      <c r="R547" s="129"/>
      <c r="S547" s="129"/>
      <c r="T547" s="129"/>
      <c r="U547" s="129"/>
      <c r="V547" s="129"/>
      <c r="W547" s="129"/>
      <c r="X547" s="129"/>
      <c r="Y547" s="129"/>
      <c r="Z547" s="100"/>
      <c r="AA547" s="129"/>
      <c r="AB547" s="129"/>
      <c r="AC547" s="129"/>
      <c r="AD547" s="129"/>
      <c r="AE547" s="129"/>
      <c r="AF547" s="129"/>
      <c r="AG547" s="129"/>
      <c r="AH547" s="129"/>
      <c r="AI547" s="129"/>
      <c r="AJ547" s="129"/>
    </row>
    <row r="548" spans="1:36" s="71" customFormat="1" ht="33">
      <c r="A548" s="75"/>
      <c r="O548" s="129"/>
      <c r="P548" s="100"/>
      <c r="Q548" s="129"/>
      <c r="R548" s="129"/>
      <c r="S548" s="129"/>
      <c r="T548" s="129"/>
      <c r="U548" s="129"/>
      <c r="V548" s="129"/>
      <c r="W548" s="129"/>
      <c r="X548" s="129"/>
      <c r="Y548" s="129"/>
      <c r="Z548" s="100"/>
      <c r="AA548" s="129"/>
      <c r="AB548" s="129"/>
      <c r="AC548" s="129"/>
      <c r="AD548" s="129"/>
      <c r="AE548" s="129"/>
      <c r="AF548" s="129"/>
      <c r="AG548" s="129"/>
      <c r="AH548" s="129"/>
      <c r="AI548" s="129"/>
      <c r="AJ548" s="129"/>
    </row>
    <row r="549" spans="1:36" s="71" customFormat="1" ht="33">
      <c r="A549" s="75"/>
      <c r="O549" s="129"/>
      <c r="P549" s="100"/>
      <c r="Q549" s="129"/>
      <c r="R549" s="129"/>
      <c r="S549" s="129"/>
      <c r="T549" s="129"/>
      <c r="U549" s="129"/>
      <c r="V549" s="129"/>
      <c r="W549" s="129"/>
      <c r="X549" s="129"/>
      <c r="Y549" s="129"/>
      <c r="Z549" s="100"/>
      <c r="AA549" s="129"/>
      <c r="AB549" s="129"/>
      <c r="AC549" s="129"/>
      <c r="AD549" s="129"/>
      <c r="AE549" s="129"/>
      <c r="AF549" s="129"/>
      <c r="AG549" s="129"/>
      <c r="AH549" s="129"/>
      <c r="AI549" s="129"/>
      <c r="AJ549" s="129"/>
    </row>
    <row r="550" spans="1:36" s="71" customFormat="1" ht="33">
      <c r="A550" s="75"/>
      <c r="O550" s="129"/>
      <c r="P550" s="100"/>
      <c r="Q550" s="129"/>
      <c r="R550" s="129"/>
      <c r="S550" s="129"/>
      <c r="T550" s="129"/>
      <c r="U550" s="129"/>
      <c r="V550" s="129"/>
      <c r="W550" s="129"/>
      <c r="X550" s="129"/>
      <c r="Y550" s="129"/>
      <c r="Z550" s="100"/>
      <c r="AA550" s="129"/>
      <c r="AB550" s="129"/>
      <c r="AC550" s="129"/>
      <c r="AD550" s="129"/>
      <c r="AE550" s="129"/>
      <c r="AF550" s="129"/>
      <c r="AG550" s="129"/>
      <c r="AH550" s="129"/>
      <c r="AI550" s="129"/>
      <c r="AJ550" s="129"/>
    </row>
    <row r="551" spans="1:36" s="71" customFormat="1" ht="33">
      <c r="A551" s="75"/>
      <c r="O551" s="129"/>
      <c r="P551" s="100"/>
      <c r="Q551" s="129"/>
      <c r="R551" s="129"/>
      <c r="S551" s="129"/>
      <c r="T551" s="129"/>
      <c r="U551" s="129"/>
      <c r="V551" s="129"/>
      <c r="W551" s="129"/>
      <c r="X551" s="129"/>
      <c r="Y551" s="129"/>
      <c r="Z551" s="100"/>
      <c r="AA551" s="129"/>
      <c r="AB551" s="129"/>
      <c r="AC551" s="129"/>
      <c r="AD551" s="129"/>
      <c r="AE551" s="129"/>
      <c r="AF551" s="129"/>
      <c r="AG551" s="129"/>
      <c r="AH551" s="129"/>
      <c r="AI551" s="129"/>
      <c r="AJ551" s="129"/>
    </row>
    <row r="552" spans="1:36" s="71" customFormat="1" ht="33">
      <c r="A552" s="75"/>
      <c r="O552" s="129"/>
      <c r="P552" s="100"/>
      <c r="Q552" s="129"/>
      <c r="R552" s="129"/>
      <c r="S552" s="129"/>
      <c r="T552" s="129"/>
      <c r="U552" s="129"/>
      <c r="V552" s="129"/>
      <c r="W552" s="129"/>
      <c r="X552" s="129"/>
      <c r="Y552" s="129"/>
      <c r="Z552" s="100"/>
      <c r="AA552" s="129"/>
      <c r="AB552" s="129"/>
      <c r="AC552" s="129"/>
      <c r="AD552" s="129"/>
      <c r="AE552" s="129"/>
      <c r="AF552" s="129"/>
      <c r="AG552" s="129"/>
      <c r="AH552" s="129"/>
      <c r="AI552" s="129"/>
      <c r="AJ552" s="129"/>
    </row>
    <row r="553" spans="1:36" s="71" customFormat="1" ht="33">
      <c r="A553" s="75"/>
      <c r="O553" s="129"/>
      <c r="P553" s="100"/>
      <c r="Q553" s="129"/>
      <c r="R553" s="129"/>
      <c r="S553" s="129"/>
      <c r="T553" s="129"/>
      <c r="U553" s="129"/>
      <c r="V553" s="129"/>
      <c r="W553" s="129"/>
      <c r="X553" s="129"/>
      <c r="Y553" s="129"/>
      <c r="Z553" s="100"/>
      <c r="AA553" s="129"/>
      <c r="AB553" s="129"/>
      <c r="AC553" s="129"/>
      <c r="AD553" s="129"/>
      <c r="AE553" s="129"/>
      <c r="AF553" s="129"/>
      <c r="AG553" s="129"/>
      <c r="AH553" s="129"/>
      <c r="AI553" s="129"/>
      <c r="AJ553" s="129"/>
    </row>
    <row r="554" spans="1:36" s="71" customFormat="1" ht="33">
      <c r="A554" s="75"/>
      <c r="O554" s="129"/>
      <c r="P554" s="100"/>
      <c r="Q554" s="129"/>
      <c r="R554" s="129"/>
      <c r="S554" s="129"/>
      <c r="T554" s="129"/>
      <c r="U554" s="129"/>
      <c r="V554" s="129"/>
      <c r="W554" s="129"/>
      <c r="X554" s="129"/>
      <c r="Y554" s="129"/>
      <c r="Z554" s="100"/>
      <c r="AA554" s="129"/>
      <c r="AB554" s="129"/>
      <c r="AC554" s="129"/>
      <c r="AD554" s="129"/>
      <c r="AE554" s="129"/>
      <c r="AF554" s="129"/>
      <c r="AG554" s="129"/>
      <c r="AH554" s="129"/>
      <c r="AI554" s="129"/>
      <c r="AJ554" s="129"/>
    </row>
    <row r="555" spans="1:36" s="71" customFormat="1" ht="33">
      <c r="A555" s="75"/>
      <c r="O555" s="129"/>
      <c r="P555" s="100"/>
      <c r="Q555" s="129"/>
      <c r="R555" s="129"/>
      <c r="S555" s="129"/>
      <c r="T555" s="129"/>
      <c r="U555" s="129"/>
      <c r="V555" s="129"/>
      <c r="W555" s="129"/>
      <c r="X555" s="129"/>
      <c r="Y555" s="129"/>
      <c r="Z555" s="100"/>
      <c r="AA555" s="129"/>
      <c r="AB555" s="129"/>
      <c r="AC555" s="129"/>
      <c r="AD555" s="129"/>
      <c r="AE555" s="129"/>
      <c r="AF555" s="129"/>
      <c r="AG555" s="129"/>
      <c r="AH555" s="129"/>
      <c r="AI555" s="129"/>
      <c r="AJ555" s="129"/>
    </row>
    <row r="556" spans="1:36" s="71" customFormat="1" ht="33">
      <c r="A556" s="75"/>
      <c r="O556" s="129"/>
      <c r="P556" s="100"/>
      <c r="Q556" s="129"/>
      <c r="R556" s="129"/>
      <c r="S556" s="129"/>
      <c r="T556" s="129"/>
      <c r="U556" s="129"/>
      <c r="V556" s="129"/>
      <c r="W556" s="129"/>
      <c r="X556" s="129"/>
      <c r="Y556" s="129"/>
      <c r="Z556" s="100"/>
      <c r="AA556" s="129"/>
      <c r="AB556" s="129"/>
      <c r="AC556" s="129"/>
      <c r="AD556" s="129"/>
      <c r="AE556" s="129"/>
      <c r="AF556" s="129"/>
      <c r="AG556" s="129"/>
      <c r="AH556" s="129"/>
      <c r="AI556" s="129"/>
      <c r="AJ556" s="129"/>
    </row>
    <row r="557" spans="1:36" s="71" customFormat="1" ht="33">
      <c r="A557" s="75"/>
      <c r="O557" s="129"/>
      <c r="P557" s="100"/>
      <c r="Q557" s="129"/>
      <c r="R557" s="129"/>
      <c r="S557" s="129"/>
      <c r="T557" s="129"/>
      <c r="U557" s="129"/>
      <c r="V557" s="129"/>
      <c r="W557" s="129"/>
      <c r="X557" s="129"/>
      <c r="Y557" s="129"/>
      <c r="Z557" s="100"/>
      <c r="AA557" s="129"/>
      <c r="AB557" s="129"/>
      <c r="AC557" s="129"/>
      <c r="AD557" s="129"/>
      <c r="AE557" s="129"/>
      <c r="AF557" s="129"/>
      <c r="AG557" s="129"/>
      <c r="AH557" s="129"/>
      <c r="AI557" s="129"/>
      <c r="AJ557" s="129"/>
    </row>
    <row r="558" spans="1:36" s="71" customFormat="1" ht="33">
      <c r="A558" s="75"/>
      <c r="O558" s="129"/>
      <c r="P558" s="100"/>
      <c r="Q558" s="129"/>
      <c r="R558" s="129"/>
      <c r="S558" s="129"/>
      <c r="T558" s="129"/>
      <c r="U558" s="129"/>
      <c r="V558" s="129"/>
      <c r="W558" s="129"/>
      <c r="X558" s="129"/>
      <c r="Y558" s="129"/>
      <c r="Z558" s="100"/>
      <c r="AA558" s="129"/>
      <c r="AB558" s="129"/>
      <c r="AC558" s="129"/>
      <c r="AD558" s="129"/>
      <c r="AE558" s="129"/>
      <c r="AF558" s="129"/>
      <c r="AG558" s="129"/>
      <c r="AH558" s="129"/>
      <c r="AI558" s="129"/>
      <c r="AJ558" s="129"/>
    </row>
    <row r="559" spans="1:36" s="71" customFormat="1" ht="33">
      <c r="A559" s="75"/>
      <c r="O559" s="129"/>
      <c r="P559" s="100"/>
      <c r="Q559" s="129"/>
      <c r="R559" s="129"/>
      <c r="S559" s="129"/>
      <c r="T559" s="129"/>
      <c r="U559" s="129"/>
      <c r="V559" s="129"/>
      <c r="W559" s="129"/>
      <c r="X559" s="129"/>
      <c r="Y559" s="129"/>
      <c r="Z559" s="100"/>
      <c r="AA559" s="129"/>
      <c r="AB559" s="129"/>
      <c r="AC559" s="129"/>
      <c r="AD559" s="129"/>
      <c r="AE559" s="129"/>
      <c r="AF559" s="129"/>
      <c r="AG559" s="129"/>
      <c r="AH559" s="129"/>
      <c r="AI559" s="129"/>
      <c r="AJ559" s="129"/>
    </row>
    <row r="560" spans="1:36" s="71" customFormat="1" ht="33">
      <c r="A560" s="75"/>
      <c r="O560" s="129"/>
      <c r="P560" s="100"/>
      <c r="Q560" s="129"/>
      <c r="R560" s="129"/>
      <c r="S560" s="129"/>
      <c r="T560" s="129"/>
      <c r="U560" s="129"/>
      <c r="V560" s="129"/>
      <c r="W560" s="129"/>
      <c r="X560" s="129"/>
      <c r="Y560" s="129"/>
      <c r="Z560" s="100"/>
      <c r="AA560" s="129"/>
      <c r="AB560" s="129"/>
      <c r="AC560" s="129"/>
      <c r="AD560" s="129"/>
      <c r="AE560" s="129"/>
      <c r="AF560" s="129"/>
      <c r="AG560" s="129"/>
      <c r="AH560" s="129"/>
      <c r="AI560" s="129"/>
      <c r="AJ560" s="129"/>
    </row>
    <row r="561" spans="1:36" s="71" customFormat="1" ht="33">
      <c r="A561" s="75"/>
      <c r="O561" s="129"/>
      <c r="P561" s="100"/>
      <c r="Q561" s="129"/>
      <c r="R561" s="129"/>
      <c r="S561" s="129"/>
      <c r="T561" s="129"/>
      <c r="U561" s="129"/>
      <c r="V561" s="129"/>
      <c r="W561" s="129"/>
      <c r="X561" s="129"/>
      <c r="Y561" s="129"/>
      <c r="Z561" s="100"/>
      <c r="AA561" s="129"/>
      <c r="AB561" s="129"/>
      <c r="AC561" s="129"/>
      <c r="AD561" s="129"/>
      <c r="AE561" s="129"/>
      <c r="AF561" s="129"/>
      <c r="AG561" s="129"/>
      <c r="AH561" s="129"/>
      <c r="AI561" s="129"/>
      <c r="AJ561" s="129"/>
    </row>
    <row r="562" spans="1:36" s="71" customFormat="1" ht="33">
      <c r="A562" s="75"/>
      <c r="O562" s="129"/>
      <c r="P562" s="100"/>
      <c r="Q562" s="129"/>
      <c r="R562" s="129"/>
      <c r="S562" s="129"/>
      <c r="T562" s="129"/>
      <c r="U562" s="129"/>
      <c r="V562" s="129"/>
      <c r="W562" s="129"/>
      <c r="X562" s="129"/>
      <c r="Y562" s="129"/>
      <c r="Z562" s="100"/>
      <c r="AA562" s="129"/>
      <c r="AB562" s="129"/>
      <c r="AC562" s="129"/>
      <c r="AD562" s="129"/>
      <c r="AE562" s="129"/>
      <c r="AF562" s="129"/>
      <c r="AG562" s="129"/>
      <c r="AH562" s="129"/>
      <c r="AI562" s="129"/>
      <c r="AJ562" s="129"/>
    </row>
    <row r="563" spans="1:36" s="71" customFormat="1" ht="33">
      <c r="A563" s="75"/>
      <c r="O563" s="129"/>
      <c r="P563" s="100"/>
      <c r="Q563" s="129"/>
      <c r="R563" s="129"/>
      <c r="S563" s="129"/>
      <c r="T563" s="129"/>
      <c r="U563" s="129"/>
      <c r="V563" s="129"/>
      <c r="W563" s="129"/>
      <c r="X563" s="129"/>
      <c r="Y563" s="129"/>
      <c r="Z563" s="100"/>
      <c r="AA563" s="129"/>
      <c r="AB563" s="129"/>
      <c r="AC563" s="129"/>
      <c r="AD563" s="129"/>
      <c r="AE563" s="129"/>
      <c r="AF563" s="129"/>
      <c r="AG563" s="129"/>
      <c r="AH563" s="129"/>
      <c r="AI563" s="129"/>
      <c r="AJ563" s="129"/>
    </row>
    <row r="564" spans="1:36" s="71" customFormat="1" ht="33">
      <c r="A564" s="75"/>
      <c r="O564" s="129"/>
      <c r="P564" s="100"/>
      <c r="Q564" s="129"/>
      <c r="R564" s="129"/>
      <c r="S564" s="129"/>
      <c r="T564" s="129"/>
      <c r="U564" s="129"/>
      <c r="V564" s="129"/>
      <c r="W564" s="129"/>
      <c r="X564" s="129"/>
      <c r="Y564" s="129"/>
      <c r="Z564" s="100"/>
      <c r="AA564" s="129"/>
      <c r="AB564" s="129"/>
      <c r="AC564" s="129"/>
      <c r="AD564" s="129"/>
      <c r="AE564" s="129"/>
      <c r="AF564" s="129"/>
      <c r="AG564" s="129"/>
      <c r="AH564" s="129"/>
      <c r="AI564" s="129"/>
      <c r="AJ564" s="129"/>
    </row>
    <row r="565" spans="1:36" s="71" customFormat="1" ht="33">
      <c r="A565" s="75"/>
      <c r="O565" s="129"/>
      <c r="P565" s="100"/>
      <c r="Q565" s="129"/>
      <c r="R565" s="129"/>
      <c r="S565" s="129"/>
      <c r="T565" s="129"/>
      <c r="U565" s="129"/>
      <c r="V565" s="129"/>
      <c r="W565" s="129"/>
      <c r="X565" s="129"/>
      <c r="Y565" s="129"/>
      <c r="Z565" s="100"/>
      <c r="AA565" s="129"/>
      <c r="AB565" s="129"/>
      <c r="AC565" s="129"/>
      <c r="AD565" s="129"/>
      <c r="AE565" s="129"/>
      <c r="AF565" s="129"/>
      <c r="AG565" s="129"/>
      <c r="AH565" s="129"/>
      <c r="AI565" s="129"/>
      <c r="AJ565" s="129"/>
    </row>
    <row r="566" spans="1:36" s="71" customFormat="1" ht="33">
      <c r="A566" s="75"/>
      <c r="O566" s="129"/>
      <c r="P566" s="100"/>
      <c r="Q566" s="129"/>
      <c r="R566" s="129"/>
      <c r="S566" s="129"/>
      <c r="T566" s="129"/>
      <c r="U566" s="129"/>
      <c r="V566" s="129"/>
      <c r="W566" s="129"/>
      <c r="X566" s="129"/>
      <c r="Y566" s="129"/>
      <c r="Z566" s="100"/>
      <c r="AA566" s="129"/>
      <c r="AB566" s="129"/>
      <c r="AC566" s="129"/>
      <c r="AD566" s="129"/>
      <c r="AE566" s="129"/>
      <c r="AF566" s="129"/>
      <c r="AG566" s="129"/>
      <c r="AH566" s="129"/>
      <c r="AI566" s="129"/>
      <c r="AJ566" s="129"/>
    </row>
    <row r="567" spans="1:36" s="71" customFormat="1" ht="33">
      <c r="A567" s="75"/>
      <c r="O567" s="129"/>
      <c r="P567" s="100"/>
      <c r="Q567" s="129"/>
      <c r="R567" s="129"/>
      <c r="S567" s="129"/>
      <c r="T567" s="129"/>
      <c r="U567" s="129"/>
      <c r="V567" s="129"/>
      <c r="W567" s="129"/>
      <c r="X567" s="129"/>
      <c r="Y567" s="129"/>
      <c r="Z567" s="100"/>
      <c r="AA567" s="129"/>
      <c r="AB567" s="129"/>
      <c r="AC567" s="129"/>
      <c r="AD567" s="129"/>
      <c r="AE567" s="129"/>
      <c r="AF567" s="129"/>
      <c r="AG567" s="129"/>
      <c r="AH567" s="129"/>
      <c r="AI567" s="129"/>
      <c r="AJ567" s="129"/>
    </row>
    <row r="568" spans="1:36" s="71" customFormat="1" ht="33">
      <c r="A568" s="75"/>
      <c r="O568" s="129"/>
      <c r="P568" s="100"/>
      <c r="Q568" s="129"/>
      <c r="R568" s="129"/>
      <c r="S568" s="129"/>
      <c r="T568" s="129"/>
      <c r="U568" s="129"/>
      <c r="V568" s="129"/>
      <c r="W568" s="129"/>
      <c r="X568" s="129"/>
      <c r="Y568" s="129"/>
      <c r="Z568" s="100"/>
      <c r="AA568" s="129"/>
      <c r="AB568" s="129"/>
      <c r="AC568" s="129"/>
      <c r="AD568" s="129"/>
      <c r="AE568" s="129"/>
      <c r="AF568" s="129"/>
      <c r="AG568" s="129"/>
      <c r="AH568" s="129"/>
      <c r="AI568" s="129"/>
      <c r="AJ568" s="129"/>
    </row>
    <row r="569" spans="1:36" s="71" customFormat="1" ht="33">
      <c r="A569" s="75"/>
      <c r="O569" s="129"/>
      <c r="P569" s="100"/>
      <c r="Q569" s="129"/>
      <c r="R569" s="129"/>
      <c r="S569" s="129"/>
      <c r="T569" s="129"/>
      <c r="U569" s="129"/>
      <c r="V569" s="129"/>
      <c r="W569" s="129"/>
      <c r="X569" s="129"/>
      <c r="Y569" s="129"/>
      <c r="Z569" s="100"/>
      <c r="AA569" s="129"/>
      <c r="AB569" s="129"/>
      <c r="AC569" s="129"/>
      <c r="AD569" s="129"/>
      <c r="AE569" s="129"/>
      <c r="AF569" s="129"/>
      <c r="AG569" s="129"/>
      <c r="AH569" s="129"/>
      <c r="AI569" s="129"/>
      <c r="AJ569" s="129"/>
    </row>
    <row r="570" spans="1:36" s="71" customFormat="1" ht="33">
      <c r="A570" s="75"/>
      <c r="O570" s="129"/>
      <c r="P570" s="100"/>
      <c r="Q570" s="129"/>
      <c r="R570" s="129"/>
      <c r="S570" s="129"/>
      <c r="T570" s="129"/>
      <c r="U570" s="129"/>
      <c r="V570" s="129"/>
      <c r="W570" s="129"/>
      <c r="X570" s="129"/>
      <c r="Y570" s="129"/>
      <c r="Z570" s="100"/>
      <c r="AA570" s="129"/>
      <c r="AB570" s="129"/>
      <c r="AC570" s="129"/>
      <c r="AD570" s="129"/>
      <c r="AE570" s="129"/>
      <c r="AF570" s="129"/>
      <c r="AG570" s="129"/>
      <c r="AH570" s="129"/>
      <c r="AI570" s="129"/>
      <c r="AJ570" s="129"/>
    </row>
    <row r="571" spans="1:36" s="71" customFormat="1" ht="33">
      <c r="A571" s="75"/>
      <c r="O571" s="129"/>
      <c r="P571" s="100"/>
      <c r="Q571" s="129"/>
      <c r="R571" s="129"/>
      <c r="S571" s="129"/>
      <c r="T571" s="129"/>
      <c r="U571" s="129"/>
      <c r="V571" s="129"/>
      <c r="W571" s="129"/>
      <c r="X571" s="129"/>
      <c r="Y571" s="129"/>
      <c r="Z571" s="100"/>
      <c r="AA571" s="129"/>
      <c r="AB571" s="129"/>
      <c r="AC571" s="129"/>
      <c r="AD571" s="129"/>
      <c r="AE571" s="129"/>
      <c r="AF571" s="129"/>
      <c r="AG571" s="129"/>
      <c r="AH571" s="129"/>
      <c r="AI571" s="129"/>
      <c r="AJ571" s="129"/>
    </row>
    <row r="572" spans="1:36" s="71" customFormat="1" ht="33">
      <c r="A572" s="75"/>
      <c r="O572" s="129"/>
      <c r="P572" s="100"/>
      <c r="Q572" s="129"/>
      <c r="R572" s="129"/>
      <c r="S572" s="129"/>
      <c r="T572" s="129"/>
      <c r="U572" s="129"/>
      <c r="V572" s="129"/>
      <c r="W572" s="129"/>
      <c r="X572" s="129"/>
      <c r="Y572" s="129"/>
      <c r="Z572" s="100"/>
      <c r="AA572" s="129"/>
      <c r="AB572" s="129"/>
      <c r="AC572" s="129"/>
      <c r="AD572" s="129"/>
      <c r="AE572" s="129"/>
      <c r="AF572" s="129"/>
      <c r="AG572" s="129"/>
      <c r="AH572" s="129"/>
      <c r="AI572" s="129"/>
      <c r="AJ572" s="129"/>
    </row>
    <row r="573" spans="1:36" s="71" customFormat="1" ht="33">
      <c r="A573" s="75"/>
      <c r="O573" s="129"/>
      <c r="P573" s="100"/>
      <c r="Q573" s="129"/>
      <c r="R573" s="129"/>
      <c r="S573" s="129"/>
      <c r="T573" s="129"/>
      <c r="U573" s="129"/>
      <c r="V573" s="129"/>
      <c r="W573" s="129"/>
      <c r="X573" s="129"/>
      <c r="Y573" s="129"/>
      <c r="Z573" s="100"/>
      <c r="AA573" s="129"/>
      <c r="AB573" s="129"/>
      <c r="AC573" s="129"/>
      <c r="AD573" s="129"/>
      <c r="AE573" s="129"/>
      <c r="AF573" s="129"/>
      <c r="AG573" s="129"/>
      <c r="AH573" s="129"/>
      <c r="AI573" s="129"/>
      <c r="AJ573" s="129"/>
    </row>
    <row r="574" spans="1:36" s="71" customFormat="1" ht="33">
      <c r="A574" s="75"/>
      <c r="O574" s="129"/>
      <c r="P574" s="100"/>
      <c r="Q574" s="129"/>
      <c r="R574" s="129"/>
      <c r="S574" s="129"/>
      <c r="T574" s="129"/>
      <c r="U574" s="129"/>
      <c r="V574" s="129"/>
      <c r="W574" s="129"/>
      <c r="X574" s="129"/>
      <c r="Y574" s="129"/>
      <c r="Z574" s="100"/>
      <c r="AA574" s="129"/>
      <c r="AB574" s="129"/>
      <c r="AC574" s="129"/>
      <c r="AD574" s="129"/>
      <c r="AE574" s="129"/>
      <c r="AF574" s="129"/>
      <c r="AG574" s="129"/>
      <c r="AH574" s="129"/>
      <c r="AI574" s="129"/>
      <c r="AJ574" s="129"/>
    </row>
    <row r="575" spans="1:36" s="71" customFormat="1" ht="33">
      <c r="A575" s="75"/>
      <c r="O575" s="129"/>
      <c r="P575" s="100"/>
      <c r="Q575" s="129"/>
      <c r="R575" s="129"/>
      <c r="S575" s="129"/>
      <c r="T575" s="129"/>
      <c r="U575" s="129"/>
      <c r="V575" s="129"/>
      <c r="W575" s="129"/>
      <c r="X575" s="129"/>
      <c r="Y575" s="129"/>
      <c r="Z575" s="100"/>
      <c r="AA575" s="129"/>
      <c r="AB575" s="129"/>
      <c r="AC575" s="129"/>
      <c r="AD575" s="129"/>
      <c r="AE575" s="129"/>
      <c r="AF575" s="129"/>
      <c r="AG575" s="129"/>
      <c r="AH575" s="129"/>
      <c r="AI575" s="129"/>
      <c r="AJ575" s="129"/>
    </row>
    <row r="576" spans="1:36" s="71" customFormat="1" ht="33">
      <c r="A576" s="75"/>
      <c r="O576" s="129"/>
      <c r="P576" s="100"/>
      <c r="Q576" s="129"/>
      <c r="R576" s="129"/>
      <c r="S576" s="129"/>
      <c r="T576" s="129"/>
      <c r="U576" s="129"/>
      <c r="V576" s="129"/>
      <c r="W576" s="129"/>
      <c r="X576" s="129"/>
      <c r="Y576" s="129"/>
      <c r="Z576" s="100"/>
      <c r="AA576" s="129"/>
      <c r="AB576" s="129"/>
      <c r="AC576" s="129"/>
      <c r="AD576" s="129"/>
      <c r="AE576" s="129"/>
      <c r="AF576" s="129"/>
      <c r="AG576" s="129"/>
      <c r="AH576" s="129"/>
      <c r="AI576" s="129"/>
      <c r="AJ576" s="129"/>
    </row>
    <row r="577" spans="1:36" s="71" customFormat="1" ht="33">
      <c r="A577" s="75"/>
      <c r="O577" s="129"/>
      <c r="P577" s="100"/>
      <c r="Q577" s="129"/>
      <c r="R577" s="129"/>
      <c r="S577" s="129"/>
      <c r="T577" s="129"/>
      <c r="U577" s="129"/>
      <c r="V577" s="129"/>
      <c r="W577" s="129"/>
      <c r="X577" s="129"/>
      <c r="Y577" s="129"/>
      <c r="Z577" s="100"/>
      <c r="AA577" s="129"/>
      <c r="AB577" s="129"/>
      <c r="AC577" s="129"/>
      <c r="AD577" s="129"/>
      <c r="AE577" s="129"/>
      <c r="AF577" s="129"/>
      <c r="AG577" s="129"/>
      <c r="AH577" s="129"/>
      <c r="AI577" s="129"/>
      <c r="AJ577" s="129"/>
    </row>
    <row r="578" spans="1:36" s="71" customFormat="1" ht="33">
      <c r="A578" s="75"/>
      <c r="O578" s="129"/>
      <c r="P578" s="100"/>
      <c r="Q578" s="129"/>
      <c r="R578" s="129"/>
      <c r="S578" s="129"/>
      <c r="T578" s="129"/>
      <c r="U578" s="129"/>
      <c r="V578" s="129"/>
      <c r="W578" s="129"/>
      <c r="X578" s="129"/>
      <c r="Y578" s="129"/>
      <c r="Z578" s="100"/>
      <c r="AA578" s="129"/>
      <c r="AB578" s="129"/>
      <c r="AC578" s="129"/>
      <c r="AD578" s="129"/>
      <c r="AE578" s="129"/>
      <c r="AF578" s="129"/>
      <c r="AG578" s="129"/>
      <c r="AH578" s="129"/>
      <c r="AI578" s="129"/>
      <c r="AJ578" s="129"/>
    </row>
    <row r="579" spans="1:36" s="71" customFormat="1" ht="33">
      <c r="A579" s="75"/>
      <c r="O579" s="129"/>
      <c r="P579" s="100"/>
      <c r="Q579" s="129"/>
      <c r="R579" s="129"/>
      <c r="S579" s="129"/>
      <c r="T579" s="129"/>
      <c r="U579" s="129"/>
      <c r="V579" s="129"/>
      <c r="W579" s="129"/>
      <c r="X579" s="129"/>
      <c r="Y579" s="129"/>
      <c r="Z579" s="100"/>
      <c r="AA579" s="129"/>
      <c r="AB579" s="129"/>
      <c r="AC579" s="129"/>
      <c r="AD579" s="129"/>
      <c r="AE579" s="129"/>
      <c r="AF579" s="129"/>
      <c r="AG579" s="129"/>
      <c r="AH579" s="129"/>
      <c r="AI579" s="129"/>
      <c r="AJ579" s="129"/>
    </row>
    <row r="580" spans="1:36" s="71" customFormat="1" ht="33">
      <c r="A580" s="75"/>
      <c r="O580" s="129"/>
      <c r="P580" s="100"/>
      <c r="Q580" s="129"/>
      <c r="R580" s="129"/>
      <c r="S580" s="129"/>
      <c r="T580" s="129"/>
      <c r="U580" s="129"/>
      <c r="V580" s="129"/>
      <c r="W580" s="129"/>
      <c r="X580" s="129"/>
      <c r="Y580" s="129"/>
      <c r="Z580" s="100"/>
      <c r="AA580" s="129"/>
      <c r="AB580" s="129"/>
      <c r="AC580" s="129"/>
      <c r="AD580" s="129"/>
      <c r="AE580" s="129"/>
      <c r="AF580" s="129"/>
      <c r="AG580" s="129"/>
      <c r="AH580" s="129"/>
      <c r="AI580" s="129"/>
      <c r="AJ580" s="129"/>
    </row>
    <row r="581" spans="1:36" s="71" customFormat="1" ht="33">
      <c r="A581" s="75"/>
      <c r="O581" s="129"/>
      <c r="P581" s="100"/>
      <c r="Q581" s="129"/>
      <c r="R581" s="129"/>
      <c r="S581" s="129"/>
      <c r="T581" s="129"/>
      <c r="U581" s="129"/>
      <c r="V581" s="129"/>
      <c r="W581" s="129"/>
      <c r="X581" s="129"/>
      <c r="Y581" s="129"/>
      <c r="Z581" s="100"/>
      <c r="AA581" s="129"/>
      <c r="AB581" s="129"/>
      <c r="AC581" s="129"/>
      <c r="AD581" s="129"/>
      <c r="AE581" s="129"/>
      <c r="AF581" s="129"/>
      <c r="AG581" s="129"/>
      <c r="AH581" s="129"/>
      <c r="AI581" s="129"/>
      <c r="AJ581" s="129"/>
    </row>
    <row r="582" spans="1:36" s="71" customFormat="1" ht="33">
      <c r="A582" s="75"/>
      <c r="O582" s="129"/>
      <c r="P582" s="100"/>
      <c r="Q582" s="129"/>
      <c r="R582" s="129"/>
      <c r="S582" s="129"/>
      <c r="T582" s="129"/>
      <c r="U582" s="129"/>
      <c r="V582" s="129"/>
      <c r="W582" s="129"/>
      <c r="X582" s="129"/>
      <c r="Y582" s="129"/>
      <c r="Z582" s="100"/>
      <c r="AA582" s="129"/>
      <c r="AB582" s="129"/>
      <c r="AC582" s="129"/>
      <c r="AD582" s="129"/>
      <c r="AE582" s="129"/>
      <c r="AF582" s="129"/>
      <c r="AG582" s="129"/>
      <c r="AH582" s="129"/>
      <c r="AI582" s="129"/>
      <c r="AJ582" s="129"/>
    </row>
    <row r="583" spans="1:36" s="71" customFormat="1" ht="33">
      <c r="A583" s="75"/>
      <c r="O583" s="129"/>
      <c r="P583" s="100"/>
      <c r="Q583" s="129"/>
      <c r="R583" s="129"/>
      <c r="S583" s="129"/>
      <c r="T583" s="129"/>
      <c r="U583" s="129"/>
      <c r="V583" s="129"/>
      <c r="W583" s="129"/>
      <c r="X583" s="129"/>
      <c r="Y583" s="129"/>
      <c r="Z583" s="100"/>
      <c r="AA583" s="129"/>
      <c r="AB583" s="129"/>
      <c r="AC583" s="129"/>
      <c r="AD583" s="129"/>
      <c r="AE583" s="129"/>
      <c r="AF583" s="129"/>
      <c r="AG583" s="129"/>
      <c r="AH583" s="129"/>
      <c r="AI583" s="129"/>
      <c r="AJ583" s="129"/>
    </row>
    <row r="584" spans="1:36" s="71" customFormat="1" ht="33">
      <c r="A584" s="75"/>
      <c r="O584" s="129"/>
      <c r="P584" s="100"/>
      <c r="Q584" s="129"/>
      <c r="R584" s="129"/>
      <c r="S584" s="129"/>
      <c r="T584" s="129"/>
      <c r="U584" s="129"/>
      <c r="V584" s="129"/>
      <c r="W584" s="129"/>
      <c r="X584" s="129"/>
      <c r="Y584" s="129"/>
      <c r="Z584" s="100"/>
      <c r="AA584" s="129"/>
      <c r="AB584" s="129"/>
      <c r="AC584" s="129"/>
      <c r="AD584" s="129"/>
      <c r="AE584" s="129"/>
      <c r="AF584" s="129"/>
      <c r="AG584" s="129"/>
      <c r="AH584" s="129"/>
      <c r="AI584" s="129"/>
      <c r="AJ584" s="129"/>
    </row>
    <row r="585" spans="1:36" s="71" customFormat="1" ht="33">
      <c r="A585" s="75"/>
      <c r="O585" s="129"/>
      <c r="P585" s="100"/>
      <c r="Q585" s="129"/>
      <c r="R585" s="129"/>
      <c r="S585" s="129"/>
      <c r="T585" s="129"/>
      <c r="U585" s="129"/>
      <c r="V585" s="129"/>
      <c r="W585" s="129"/>
      <c r="X585" s="129"/>
      <c r="Y585" s="129"/>
      <c r="Z585" s="100"/>
      <c r="AA585" s="129"/>
      <c r="AB585" s="129"/>
      <c r="AC585" s="129"/>
      <c r="AD585" s="129"/>
      <c r="AE585" s="129"/>
      <c r="AF585" s="129"/>
      <c r="AG585" s="129"/>
      <c r="AH585" s="129"/>
      <c r="AI585" s="129"/>
      <c r="AJ585" s="129"/>
    </row>
    <row r="586" spans="1:36" s="71" customFormat="1" ht="33">
      <c r="A586" s="75"/>
      <c r="O586" s="129"/>
      <c r="P586" s="100"/>
      <c r="Q586" s="129"/>
      <c r="R586" s="129"/>
      <c r="S586" s="129"/>
      <c r="T586" s="129"/>
      <c r="U586" s="129"/>
      <c r="V586" s="129"/>
      <c r="W586" s="129"/>
      <c r="X586" s="129"/>
      <c r="Y586" s="129"/>
      <c r="Z586" s="100"/>
      <c r="AA586" s="129"/>
      <c r="AB586" s="129"/>
      <c r="AC586" s="129"/>
      <c r="AD586" s="129"/>
      <c r="AE586" s="129"/>
      <c r="AF586" s="129"/>
      <c r="AG586" s="129"/>
      <c r="AH586" s="129"/>
      <c r="AI586" s="129"/>
      <c r="AJ586" s="129"/>
    </row>
    <row r="587" spans="1:36" s="71" customFormat="1" ht="33">
      <c r="A587" s="75"/>
      <c r="O587" s="129"/>
      <c r="P587" s="100"/>
      <c r="Q587" s="129"/>
      <c r="R587" s="129"/>
      <c r="S587" s="129"/>
      <c r="T587" s="129"/>
      <c r="U587" s="129"/>
      <c r="V587" s="129"/>
      <c r="W587" s="129"/>
      <c r="X587" s="129"/>
      <c r="Y587" s="129"/>
      <c r="Z587" s="100"/>
      <c r="AA587" s="129"/>
      <c r="AB587" s="129"/>
      <c r="AC587" s="129"/>
      <c r="AD587" s="129"/>
      <c r="AE587" s="129"/>
      <c r="AF587" s="129"/>
      <c r="AG587" s="129"/>
      <c r="AH587" s="129"/>
      <c r="AI587" s="129"/>
      <c r="AJ587" s="129"/>
    </row>
    <row r="588" spans="1:36" s="71" customFormat="1" ht="33">
      <c r="A588" s="75"/>
      <c r="O588" s="129"/>
      <c r="P588" s="100"/>
      <c r="Q588" s="129"/>
      <c r="R588" s="129"/>
      <c r="S588" s="129"/>
      <c r="T588" s="129"/>
      <c r="U588" s="129"/>
      <c r="V588" s="129"/>
      <c r="W588" s="129"/>
      <c r="X588" s="129"/>
      <c r="Y588" s="129"/>
      <c r="Z588" s="100"/>
      <c r="AA588" s="129"/>
      <c r="AB588" s="129"/>
      <c r="AC588" s="129"/>
      <c r="AD588" s="129"/>
      <c r="AE588" s="129"/>
      <c r="AF588" s="129"/>
      <c r="AG588" s="129"/>
      <c r="AH588" s="129"/>
      <c r="AI588" s="129"/>
      <c r="AJ588" s="129"/>
    </row>
    <row r="589" spans="1:36" s="71" customFormat="1" ht="33">
      <c r="A589" s="75"/>
      <c r="O589" s="129"/>
      <c r="P589" s="100"/>
      <c r="Q589" s="129"/>
      <c r="R589" s="129"/>
      <c r="S589" s="129"/>
      <c r="T589" s="129"/>
      <c r="U589" s="129"/>
      <c r="V589" s="129"/>
      <c r="W589" s="129"/>
      <c r="X589" s="129"/>
      <c r="Y589" s="129"/>
      <c r="Z589" s="100"/>
      <c r="AA589" s="129"/>
      <c r="AB589" s="129"/>
      <c r="AC589" s="129"/>
      <c r="AD589" s="129"/>
      <c r="AE589" s="129"/>
      <c r="AF589" s="129"/>
      <c r="AG589" s="129"/>
      <c r="AH589" s="129"/>
      <c r="AI589" s="129"/>
      <c r="AJ589" s="129"/>
    </row>
    <row r="590" spans="1:36" s="71" customFormat="1" ht="33">
      <c r="A590" s="75"/>
      <c r="O590" s="129"/>
      <c r="P590" s="100"/>
      <c r="Q590" s="129"/>
      <c r="R590" s="129"/>
      <c r="S590" s="129"/>
      <c r="T590" s="129"/>
      <c r="U590" s="129"/>
      <c r="V590" s="129"/>
      <c r="W590" s="129"/>
      <c r="X590" s="129"/>
      <c r="Y590" s="129"/>
      <c r="Z590" s="100"/>
      <c r="AA590" s="129"/>
      <c r="AB590" s="129"/>
      <c r="AC590" s="129"/>
      <c r="AD590" s="129"/>
      <c r="AE590" s="129"/>
      <c r="AF590" s="129"/>
      <c r="AG590" s="129"/>
      <c r="AH590" s="129"/>
      <c r="AI590" s="129"/>
      <c r="AJ590" s="129"/>
    </row>
    <row r="591" spans="1:36" s="71" customFormat="1" ht="33">
      <c r="A591" s="75"/>
      <c r="O591" s="129"/>
      <c r="P591" s="100"/>
      <c r="Q591" s="129"/>
      <c r="R591" s="129"/>
      <c r="S591" s="129"/>
      <c r="T591" s="129"/>
      <c r="U591" s="129"/>
      <c r="V591" s="129"/>
      <c r="W591" s="129"/>
      <c r="X591" s="129"/>
      <c r="Y591" s="129"/>
      <c r="Z591" s="100"/>
      <c r="AA591" s="129"/>
      <c r="AB591" s="129"/>
      <c r="AC591" s="129"/>
      <c r="AD591" s="129"/>
      <c r="AE591" s="129"/>
      <c r="AF591" s="129"/>
      <c r="AG591" s="129"/>
      <c r="AH591" s="129"/>
      <c r="AI591" s="129"/>
      <c r="AJ591" s="129"/>
    </row>
    <row r="592" spans="1:36" s="71" customFormat="1" ht="33">
      <c r="A592" s="75"/>
      <c r="O592" s="129"/>
      <c r="P592" s="100"/>
      <c r="Q592" s="129"/>
      <c r="R592" s="129"/>
      <c r="S592" s="129"/>
      <c r="T592" s="129"/>
      <c r="U592" s="129"/>
      <c r="V592" s="129"/>
      <c r="W592" s="129"/>
      <c r="X592" s="129"/>
      <c r="Y592" s="129"/>
      <c r="Z592" s="100"/>
      <c r="AA592" s="129"/>
      <c r="AB592" s="129"/>
      <c r="AC592" s="129"/>
      <c r="AD592" s="129"/>
      <c r="AE592" s="129"/>
      <c r="AF592" s="129"/>
      <c r="AG592" s="129"/>
      <c r="AH592" s="129"/>
      <c r="AI592" s="129"/>
      <c r="AJ592" s="129"/>
    </row>
    <row r="593" spans="1:36" s="71" customFormat="1" ht="33">
      <c r="A593" s="75"/>
      <c r="O593" s="129"/>
      <c r="P593" s="100"/>
      <c r="Q593" s="129"/>
      <c r="R593" s="129"/>
      <c r="S593" s="129"/>
      <c r="T593" s="129"/>
      <c r="U593" s="129"/>
      <c r="V593" s="129"/>
      <c r="W593" s="129"/>
      <c r="X593" s="129"/>
      <c r="Y593" s="129"/>
      <c r="Z593" s="100"/>
      <c r="AA593" s="129"/>
      <c r="AB593" s="129"/>
      <c r="AC593" s="129"/>
      <c r="AD593" s="129"/>
      <c r="AE593" s="129"/>
      <c r="AF593" s="129"/>
      <c r="AG593" s="129"/>
      <c r="AH593" s="129"/>
      <c r="AI593" s="129"/>
      <c r="AJ593" s="129"/>
    </row>
    <row r="594" spans="1:36" s="71" customFormat="1" ht="33">
      <c r="A594" s="75"/>
      <c r="O594" s="129"/>
      <c r="P594" s="100"/>
      <c r="Q594" s="129"/>
      <c r="R594" s="129"/>
      <c r="S594" s="129"/>
      <c r="T594" s="129"/>
      <c r="U594" s="129"/>
      <c r="V594" s="129"/>
      <c r="W594" s="129"/>
      <c r="X594" s="129"/>
      <c r="Y594" s="129"/>
      <c r="Z594" s="100"/>
      <c r="AA594" s="129"/>
      <c r="AB594" s="129"/>
      <c r="AC594" s="129"/>
      <c r="AD594" s="129"/>
      <c r="AE594" s="129"/>
      <c r="AF594" s="129"/>
      <c r="AG594" s="129"/>
      <c r="AH594" s="129"/>
      <c r="AI594" s="129"/>
      <c r="AJ594" s="129"/>
    </row>
    <row r="595" spans="1:36" s="71" customFormat="1" ht="33">
      <c r="A595" s="75"/>
      <c r="O595" s="129"/>
      <c r="P595" s="100"/>
      <c r="Q595" s="129"/>
      <c r="R595" s="129"/>
      <c r="S595" s="129"/>
      <c r="T595" s="129"/>
      <c r="U595" s="129"/>
      <c r="V595" s="129"/>
      <c r="W595" s="129"/>
      <c r="X595" s="129"/>
      <c r="Y595" s="129"/>
      <c r="Z595" s="100"/>
      <c r="AA595" s="129"/>
      <c r="AB595" s="129"/>
      <c r="AC595" s="129"/>
      <c r="AD595" s="129"/>
      <c r="AE595" s="129"/>
      <c r="AF595" s="129"/>
      <c r="AG595" s="129"/>
      <c r="AH595" s="129"/>
      <c r="AI595" s="129"/>
      <c r="AJ595" s="129"/>
    </row>
    <row r="596" spans="1:36" s="71" customFormat="1" ht="33">
      <c r="A596" s="75"/>
      <c r="O596" s="129"/>
      <c r="P596" s="100"/>
      <c r="Q596" s="129"/>
      <c r="R596" s="129"/>
      <c r="S596" s="129"/>
      <c r="T596" s="129"/>
      <c r="U596" s="129"/>
      <c r="V596" s="129"/>
      <c r="W596" s="129"/>
      <c r="X596" s="129"/>
      <c r="Y596" s="129"/>
      <c r="Z596" s="100"/>
      <c r="AA596" s="129"/>
      <c r="AB596" s="129"/>
      <c r="AC596" s="129"/>
      <c r="AD596" s="129"/>
      <c r="AE596" s="129"/>
      <c r="AF596" s="129"/>
      <c r="AG596" s="129"/>
      <c r="AH596" s="129"/>
      <c r="AI596" s="129"/>
      <c r="AJ596" s="129"/>
    </row>
    <row r="597" spans="1:36" s="71" customFormat="1" ht="33">
      <c r="A597" s="75"/>
      <c r="O597" s="129"/>
      <c r="P597" s="100"/>
      <c r="Q597" s="129"/>
      <c r="R597" s="129"/>
      <c r="S597" s="129"/>
      <c r="T597" s="129"/>
      <c r="U597" s="129"/>
      <c r="V597" s="129"/>
      <c r="W597" s="129"/>
      <c r="X597" s="129"/>
      <c r="Y597" s="129"/>
      <c r="Z597" s="100"/>
      <c r="AA597" s="129"/>
      <c r="AB597" s="129"/>
      <c r="AC597" s="129"/>
      <c r="AD597" s="129"/>
      <c r="AE597" s="129"/>
      <c r="AF597" s="129"/>
      <c r="AG597" s="129"/>
      <c r="AH597" s="129"/>
      <c r="AI597" s="129"/>
      <c r="AJ597" s="129"/>
    </row>
    <row r="598" spans="1:36" s="71" customFormat="1" ht="33">
      <c r="A598" s="75"/>
      <c r="O598" s="129"/>
      <c r="P598" s="100"/>
      <c r="Q598" s="129"/>
      <c r="R598" s="129"/>
      <c r="S598" s="129"/>
      <c r="T598" s="129"/>
      <c r="U598" s="129"/>
      <c r="V598" s="129"/>
      <c r="W598" s="129"/>
      <c r="X598" s="129"/>
      <c r="Y598" s="129"/>
      <c r="Z598" s="100"/>
      <c r="AA598" s="129"/>
      <c r="AB598" s="129"/>
      <c r="AC598" s="129"/>
      <c r="AD598" s="129"/>
      <c r="AE598" s="129"/>
      <c r="AF598" s="129"/>
      <c r="AG598" s="129"/>
      <c r="AH598" s="129"/>
      <c r="AI598" s="129"/>
      <c r="AJ598" s="129"/>
    </row>
    <row r="599" spans="1:36" s="71" customFormat="1" ht="33">
      <c r="A599" s="75"/>
      <c r="O599" s="129"/>
      <c r="P599" s="100"/>
      <c r="Q599" s="129"/>
      <c r="R599" s="129"/>
      <c r="S599" s="129"/>
      <c r="T599" s="129"/>
      <c r="U599" s="129"/>
      <c r="V599" s="129"/>
      <c r="W599" s="129"/>
      <c r="X599" s="129"/>
      <c r="Y599" s="129"/>
      <c r="Z599" s="100"/>
      <c r="AA599" s="129"/>
      <c r="AB599" s="129"/>
      <c r="AC599" s="129"/>
      <c r="AD599" s="129"/>
      <c r="AE599" s="129"/>
      <c r="AF599" s="129"/>
      <c r="AG599" s="129"/>
      <c r="AH599" s="129"/>
      <c r="AI599" s="129"/>
      <c r="AJ599" s="129"/>
    </row>
    <row r="600" spans="1:36" s="71" customFormat="1" ht="33">
      <c r="A600" s="75"/>
      <c r="O600" s="129"/>
      <c r="P600" s="100"/>
      <c r="Q600" s="129"/>
      <c r="R600" s="129"/>
      <c r="S600" s="129"/>
      <c r="T600" s="129"/>
      <c r="U600" s="129"/>
      <c r="V600" s="129"/>
      <c r="W600" s="129"/>
      <c r="X600" s="129"/>
      <c r="Y600" s="129"/>
      <c r="Z600" s="100"/>
      <c r="AA600" s="129"/>
      <c r="AB600" s="129"/>
      <c r="AC600" s="129"/>
      <c r="AD600" s="129"/>
      <c r="AE600" s="129"/>
      <c r="AF600" s="129"/>
      <c r="AG600" s="129"/>
      <c r="AH600" s="129"/>
      <c r="AI600" s="129"/>
      <c r="AJ600" s="129"/>
    </row>
    <row r="601" spans="1:36" s="71" customFormat="1" ht="33">
      <c r="A601" s="75"/>
      <c r="O601" s="129"/>
      <c r="P601" s="100"/>
      <c r="Q601" s="129"/>
      <c r="R601" s="129"/>
      <c r="S601" s="129"/>
      <c r="T601" s="129"/>
      <c r="U601" s="129"/>
      <c r="V601" s="129"/>
      <c r="W601" s="129"/>
      <c r="X601" s="129"/>
      <c r="Y601" s="129"/>
      <c r="Z601" s="100"/>
      <c r="AA601" s="129"/>
      <c r="AB601" s="129"/>
      <c r="AC601" s="129"/>
      <c r="AD601" s="129"/>
      <c r="AE601" s="129"/>
      <c r="AF601" s="129"/>
      <c r="AG601" s="129"/>
      <c r="AH601" s="129"/>
      <c r="AI601" s="129"/>
      <c r="AJ601" s="129"/>
    </row>
    <row r="602" spans="1:36" s="71" customFormat="1" ht="33">
      <c r="A602" s="75"/>
      <c r="O602" s="129"/>
      <c r="P602" s="100"/>
      <c r="Q602" s="129"/>
      <c r="R602" s="129"/>
      <c r="S602" s="129"/>
      <c r="T602" s="129"/>
      <c r="U602" s="129"/>
      <c r="V602" s="129"/>
      <c r="W602" s="129"/>
      <c r="X602" s="129"/>
      <c r="Y602" s="129"/>
      <c r="Z602" s="100"/>
      <c r="AA602" s="129"/>
      <c r="AB602" s="129"/>
      <c r="AC602" s="129"/>
      <c r="AD602" s="129"/>
      <c r="AE602" s="129"/>
      <c r="AF602" s="129"/>
      <c r="AG602" s="129"/>
      <c r="AH602" s="129"/>
      <c r="AI602" s="129"/>
      <c r="AJ602" s="129"/>
    </row>
    <row r="603" spans="1:36" s="71" customFormat="1" ht="33">
      <c r="A603" s="75"/>
      <c r="O603" s="129"/>
      <c r="P603" s="100"/>
      <c r="Q603" s="129"/>
      <c r="R603" s="129"/>
      <c r="S603" s="129"/>
      <c r="T603" s="129"/>
      <c r="U603" s="129"/>
      <c r="V603" s="129"/>
      <c r="W603" s="129"/>
      <c r="X603" s="129"/>
      <c r="Y603" s="129"/>
      <c r="Z603" s="100"/>
      <c r="AA603" s="129"/>
      <c r="AB603" s="129"/>
      <c r="AC603" s="129"/>
      <c r="AD603" s="129"/>
      <c r="AE603" s="129"/>
      <c r="AF603" s="129"/>
      <c r="AG603" s="129"/>
      <c r="AH603" s="129"/>
      <c r="AI603" s="129"/>
      <c r="AJ603" s="129"/>
    </row>
    <row r="604" spans="1:36" s="71" customFormat="1" ht="33">
      <c r="A604" s="75"/>
      <c r="O604" s="129"/>
      <c r="P604" s="100"/>
      <c r="Q604" s="129"/>
      <c r="R604" s="129"/>
      <c r="S604" s="129"/>
      <c r="T604" s="129"/>
      <c r="U604" s="129"/>
      <c r="V604" s="129"/>
      <c r="W604" s="129"/>
      <c r="X604" s="129"/>
      <c r="Y604" s="129"/>
      <c r="Z604" s="100"/>
      <c r="AA604" s="129"/>
      <c r="AB604" s="129"/>
      <c r="AC604" s="129"/>
      <c r="AD604" s="129"/>
      <c r="AE604" s="129"/>
      <c r="AF604" s="129"/>
      <c r="AG604" s="129"/>
      <c r="AH604" s="129"/>
      <c r="AI604" s="129"/>
      <c r="AJ604" s="129"/>
    </row>
    <row r="605" spans="1:36" s="71" customFormat="1" ht="33">
      <c r="A605" s="75"/>
      <c r="O605" s="129"/>
      <c r="P605" s="100"/>
      <c r="Q605" s="129"/>
      <c r="R605" s="129"/>
      <c r="S605" s="129"/>
      <c r="T605" s="129"/>
      <c r="U605" s="129"/>
      <c r="V605" s="129"/>
      <c r="W605" s="129"/>
      <c r="X605" s="129"/>
      <c r="Y605" s="129"/>
      <c r="Z605" s="100"/>
      <c r="AA605" s="129"/>
      <c r="AB605" s="129"/>
      <c r="AC605" s="129"/>
      <c r="AD605" s="129"/>
      <c r="AE605" s="129"/>
      <c r="AF605" s="129"/>
      <c r="AG605" s="129"/>
      <c r="AH605" s="129"/>
      <c r="AI605" s="129"/>
      <c r="AJ605" s="129"/>
    </row>
    <row r="606" spans="1:36" s="71" customFormat="1" ht="33">
      <c r="A606" s="75"/>
      <c r="O606" s="129"/>
      <c r="P606" s="100"/>
      <c r="Q606" s="129"/>
      <c r="R606" s="129"/>
      <c r="S606" s="129"/>
      <c r="T606" s="129"/>
      <c r="U606" s="129"/>
      <c r="V606" s="129"/>
      <c r="W606" s="129"/>
      <c r="X606" s="129"/>
      <c r="Y606" s="129"/>
      <c r="Z606" s="100"/>
      <c r="AA606" s="129"/>
      <c r="AB606" s="129"/>
      <c r="AC606" s="129"/>
      <c r="AD606" s="129"/>
      <c r="AE606" s="129"/>
      <c r="AF606" s="129"/>
      <c r="AG606" s="129"/>
      <c r="AH606" s="129"/>
      <c r="AI606" s="129"/>
      <c r="AJ606" s="129"/>
    </row>
    <row r="607" spans="1:36" s="71" customFormat="1" ht="33">
      <c r="A607" s="75"/>
      <c r="O607" s="129"/>
      <c r="P607" s="100"/>
      <c r="Q607" s="129"/>
      <c r="R607" s="129"/>
      <c r="S607" s="129"/>
      <c r="T607" s="129"/>
      <c r="U607" s="129"/>
      <c r="V607" s="129"/>
      <c r="W607" s="129"/>
      <c r="X607" s="129"/>
      <c r="Y607" s="129"/>
      <c r="Z607" s="100"/>
      <c r="AA607" s="129"/>
      <c r="AB607" s="129"/>
      <c r="AC607" s="129"/>
      <c r="AD607" s="129"/>
      <c r="AE607" s="129"/>
      <c r="AF607" s="129"/>
      <c r="AG607" s="129"/>
      <c r="AH607" s="129"/>
      <c r="AI607" s="129"/>
      <c r="AJ607" s="129"/>
    </row>
    <row r="608" spans="1:36" s="71" customFormat="1" ht="33">
      <c r="A608" s="75"/>
      <c r="O608" s="129"/>
      <c r="P608" s="100"/>
      <c r="Q608" s="129"/>
      <c r="R608" s="129"/>
      <c r="S608" s="129"/>
      <c r="T608" s="129"/>
      <c r="U608" s="129"/>
      <c r="V608" s="129"/>
      <c r="W608" s="129"/>
      <c r="X608" s="129"/>
      <c r="Y608" s="129"/>
      <c r="Z608" s="100"/>
      <c r="AA608" s="129"/>
      <c r="AB608" s="129"/>
      <c r="AC608" s="129"/>
      <c r="AD608" s="129"/>
      <c r="AE608" s="129"/>
      <c r="AF608" s="129"/>
      <c r="AG608" s="129"/>
      <c r="AH608" s="129"/>
      <c r="AI608" s="129"/>
      <c r="AJ608" s="129"/>
    </row>
    <row r="609" spans="1:36" s="71" customFormat="1" ht="33">
      <c r="A609" s="75"/>
      <c r="O609" s="129"/>
      <c r="P609" s="100"/>
      <c r="Q609" s="129"/>
      <c r="R609" s="129"/>
      <c r="S609" s="129"/>
      <c r="T609" s="129"/>
      <c r="U609" s="129"/>
      <c r="V609" s="129"/>
      <c r="W609" s="129"/>
      <c r="X609" s="129"/>
      <c r="Y609" s="129"/>
      <c r="Z609" s="100"/>
      <c r="AA609" s="129"/>
      <c r="AB609" s="129"/>
      <c r="AC609" s="129"/>
      <c r="AD609" s="129"/>
      <c r="AE609" s="129"/>
      <c r="AF609" s="129"/>
      <c r="AG609" s="129"/>
      <c r="AH609" s="129"/>
      <c r="AI609" s="129"/>
      <c r="AJ609" s="129"/>
    </row>
    <row r="610" spans="1:36" s="71" customFormat="1" ht="33">
      <c r="A610" s="75"/>
      <c r="O610" s="129"/>
      <c r="P610" s="100"/>
      <c r="Q610" s="129"/>
      <c r="R610" s="129"/>
      <c r="S610" s="129"/>
      <c r="T610" s="129"/>
      <c r="U610" s="129"/>
      <c r="V610" s="129"/>
      <c r="W610" s="129"/>
      <c r="X610" s="129"/>
      <c r="Y610" s="129"/>
      <c r="Z610" s="100"/>
      <c r="AA610" s="129"/>
      <c r="AB610" s="129"/>
      <c r="AC610" s="129"/>
      <c r="AD610" s="129"/>
      <c r="AE610" s="129"/>
      <c r="AF610" s="129"/>
      <c r="AG610" s="129"/>
      <c r="AH610" s="129"/>
      <c r="AI610" s="129"/>
      <c r="AJ610" s="129"/>
    </row>
    <row r="611" spans="1:36" s="71" customFormat="1" ht="33">
      <c r="A611" s="75"/>
      <c r="O611" s="129"/>
      <c r="P611" s="100"/>
      <c r="Q611" s="129"/>
      <c r="R611" s="129"/>
      <c r="S611" s="129"/>
      <c r="T611" s="129"/>
      <c r="U611" s="129"/>
      <c r="V611" s="129"/>
      <c r="W611" s="129"/>
      <c r="X611" s="129"/>
      <c r="Y611" s="129"/>
      <c r="Z611" s="100"/>
      <c r="AA611" s="129"/>
      <c r="AB611" s="129"/>
      <c r="AC611" s="129"/>
      <c r="AD611" s="129"/>
      <c r="AE611" s="129"/>
      <c r="AF611" s="129"/>
      <c r="AG611" s="129"/>
      <c r="AH611" s="129"/>
      <c r="AI611" s="129"/>
      <c r="AJ611" s="129"/>
    </row>
    <row r="612" spans="1:36" s="71" customFormat="1" ht="33">
      <c r="A612" s="75"/>
      <c r="O612" s="129"/>
      <c r="P612" s="100"/>
      <c r="Q612" s="129"/>
      <c r="R612" s="129"/>
      <c r="S612" s="129"/>
      <c r="T612" s="129"/>
      <c r="U612" s="129"/>
      <c r="V612" s="129"/>
      <c r="W612" s="129"/>
      <c r="X612" s="129"/>
      <c r="Y612" s="129"/>
      <c r="Z612" s="100"/>
      <c r="AA612" s="129"/>
      <c r="AB612" s="129"/>
      <c r="AC612" s="129"/>
      <c r="AD612" s="129"/>
      <c r="AE612" s="129"/>
      <c r="AF612" s="129"/>
      <c r="AG612" s="129"/>
      <c r="AH612" s="129"/>
      <c r="AI612" s="129"/>
      <c r="AJ612" s="129"/>
    </row>
    <row r="613" spans="1:36" s="71" customFormat="1" ht="33">
      <c r="A613" s="75"/>
      <c r="O613" s="129"/>
      <c r="P613" s="100"/>
      <c r="Q613" s="129"/>
      <c r="R613" s="129"/>
      <c r="S613" s="129"/>
      <c r="T613" s="129"/>
      <c r="U613" s="129"/>
      <c r="V613" s="129"/>
      <c r="W613" s="129"/>
      <c r="X613" s="129"/>
      <c r="Y613" s="129"/>
      <c r="Z613" s="100"/>
      <c r="AA613" s="129"/>
      <c r="AB613" s="129"/>
      <c r="AC613" s="129"/>
      <c r="AD613" s="129"/>
      <c r="AE613" s="129"/>
      <c r="AF613" s="129"/>
      <c r="AG613" s="129"/>
      <c r="AH613" s="129"/>
      <c r="AI613" s="129"/>
      <c r="AJ613" s="129"/>
    </row>
    <row r="614" spans="1:36" s="71" customFormat="1" ht="33">
      <c r="A614" s="75"/>
      <c r="O614" s="129"/>
      <c r="P614" s="100"/>
      <c r="Q614" s="129"/>
      <c r="R614" s="129"/>
      <c r="S614" s="129"/>
      <c r="T614" s="129"/>
      <c r="U614" s="129"/>
      <c r="V614" s="129"/>
      <c r="W614" s="129"/>
      <c r="X614" s="129"/>
      <c r="Y614" s="129"/>
      <c r="Z614" s="100"/>
      <c r="AA614" s="129"/>
      <c r="AB614" s="129"/>
      <c r="AC614" s="129"/>
      <c r="AD614" s="129"/>
      <c r="AE614" s="129"/>
      <c r="AF614" s="129"/>
      <c r="AG614" s="129"/>
      <c r="AH614" s="129"/>
      <c r="AI614" s="129"/>
      <c r="AJ614" s="129"/>
    </row>
    <row r="615" spans="1:36" s="71" customFormat="1" ht="33">
      <c r="A615" s="75"/>
      <c r="O615" s="129"/>
      <c r="P615" s="100"/>
      <c r="Q615" s="129"/>
      <c r="R615" s="129"/>
      <c r="S615" s="129"/>
      <c r="T615" s="129"/>
      <c r="U615" s="129"/>
      <c r="V615" s="129"/>
      <c r="W615" s="129"/>
      <c r="X615" s="129"/>
      <c r="Y615" s="129"/>
      <c r="Z615" s="100"/>
      <c r="AA615" s="129"/>
      <c r="AB615" s="129"/>
      <c r="AC615" s="129"/>
      <c r="AD615" s="129"/>
      <c r="AE615" s="129"/>
      <c r="AF615" s="129"/>
      <c r="AG615" s="129"/>
      <c r="AH615" s="129"/>
      <c r="AI615" s="129"/>
      <c r="AJ615" s="129"/>
    </row>
    <row r="616" spans="1:36" s="71" customFormat="1" ht="33">
      <c r="A616" s="75"/>
      <c r="O616" s="129"/>
      <c r="P616" s="100"/>
      <c r="Q616" s="129"/>
      <c r="R616" s="129"/>
      <c r="S616" s="129"/>
      <c r="T616" s="129"/>
      <c r="U616" s="129"/>
      <c r="V616" s="129"/>
      <c r="W616" s="129"/>
      <c r="X616" s="129"/>
      <c r="Y616" s="129"/>
      <c r="Z616" s="100"/>
      <c r="AA616" s="129"/>
      <c r="AB616" s="129"/>
      <c r="AC616" s="129"/>
      <c r="AD616" s="129"/>
      <c r="AE616" s="129"/>
      <c r="AF616" s="129"/>
      <c r="AG616" s="129"/>
      <c r="AH616" s="129"/>
      <c r="AI616" s="129"/>
      <c r="AJ616" s="129"/>
    </row>
    <row r="617" spans="1:36" s="71" customFormat="1" ht="33">
      <c r="A617" s="75"/>
      <c r="O617" s="129"/>
      <c r="P617" s="100"/>
      <c r="Q617" s="129"/>
      <c r="R617" s="129"/>
      <c r="S617" s="129"/>
      <c r="T617" s="129"/>
      <c r="U617" s="129"/>
      <c r="V617" s="129"/>
      <c r="W617" s="129"/>
      <c r="X617" s="129"/>
      <c r="Y617" s="129"/>
      <c r="Z617" s="100"/>
      <c r="AA617" s="129"/>
      <c r="AB617" s="129"/>
      <c r="AC617" s="129"/>
      <c r="AD617" s="129"/>
      <c r="AE617" s="129"/>
      <c r="AF617" s="129"/>
      <c r="AG617" s="129"/>
      <c r="AH617" s="129"/>
      <c r="AI617" s="129"/>
      <c r="AJ617" s="129"/>
    </row>
    <row r="618" spans="1:36" s="71" customFormat="1" ht="33">
      <c r="A618" s="75"/>
      <c r="O618" s="129"/>
      <c r="P618" s="100"/>
      <c r="Q618" s="129"/>
      <c r="R618" s="129"/>
      <c r="S618" s="129"/>
      <c r="T618" s="129"/>
      <c r="U618" s="129"/>
      <c r="V618" s="129"/>
      <c r="W618" s="129"/>
      <c r="X618" s="129"/>
      <c r="Y618" s="129"/>
      <c r="Z618" s="100"/>
      <c r="AA618" s="129"/>
      <c r="AB618" s="129"/>
      <c r="AC618" s="129"/>
      <c r="AD618" s="129"/>
      <c r="AE618" s="129"/>
      <c r="AF618" s="129"/>
      <c r="AG618" s="129"/>
      <c r="AH618" s="129"/>
      <c r="AI618" s="129"/>
      <c r="AJ618" s="129"/>
    </row>
    <row r="619" spans="1:36" s="71" customFormat="1" ht="33">
      <c r="A619" s="75"/>
      <c r="O619" s="129"/>
      <c r="P619" s="100"/>
      <c r="Q619" s="129"/>
      <c r="R619" s="129"/>
      <c r="S619" s="129"/>
      <c r="T619" s="129"/>
      <c r="U619" s="129"/>
      <c r="V619" s="129"/>
      <c r="W619" s="129"/>
      <c r="X619" s="129"/>
      <c r="Y619" s="129"/>
      <c r="Z619" s="100"/>
      <c r="AA619" s="129"/>
      <c r="AB619" s="129"/>
      <c r="AC619" s="129"/>
      <c r="AD619" s="129"/>
      <c r="AE619" s="129"/>
      <c r="AF619" s="129"/>
      <c r="AG619" s="129"/>
      <c r="AH619" s="129"/>
      <c r="AI619" s="129"/>
      <c r="AJ619" s="129"/>
    </row>
    <row r="620" spans="1:36" s="71" customFormat="1" ht="33">
      <c r="A620" s="75"/>
      <c r="O620" s="129"/>
      <c r="P620" s="100"/>
      <c r="Q620" s="129"/>
      <c r="R620" s="129"/>
      <c r="S620" s="129"/>
      <c r="T620" s="129"/>
      <c r="U620" s="129"/>
      <c r="V620" s="129"/>
      <c r="W620" s="129"/>
      <c r="X620" s="129"/>
      <c r="Y620" s="129"/>
      <c r="Z620" s="100"/>
      <c r="AA620" s="129"/>
      <c r="AB620" s="129"/>
      <c r="AC620" s="129"/>
      <c r="AD620" s="129"/>
      <c r="AE620" s="129"/>
      <c r="AF620" s="129"/>
      <c r="AG620" s="129"/>
      <c r="AH620" s="129"/>
      <c r="AI620" s="129"/>
      <c r="AJ620" s="129"/>
    </row>
    <row r="621" spans="1:36" s="71" customFormat="1" ht="33">
      <c r="A621" s="75"/>
      <c r="O621" s="129"/>
      <c r="P621" s="100"/>
      <c r="Q621" s="129"/>
      <c r="R621" s="129"/>
      <c r="S621" s="129"/>
      <c r="T621" s="129"/>
      <c r="U621" s="129"/>
      <c r="V621" s="129"/>
      <c r="W621" s="129"/>
      <c r="X621" s="129"/>
      <c r="Y621" s="129"/>
      <c r="Z621" s="100"/>
      <c r="AA621" s="129"/>
      <c r="AB621" s="129"/>
      <c r="AC621" s="129"/>
      <c r="AD621" s="129"/>
      <c r="AE621" s="129"/>
      <c r="AF621" s="129"/>
      <c r="AG621" s="129"/>
      <c r="AH621" s="129"/>
      <c r="AI621" s="129"/>
      <c r="AJ621" s="129"/>
    </row>
    <row r="622" spans="1:36" s="71" customFormat="1" ht="33">
      <c r="A622" s="75"/>
      <c r="O622" s="129"/>
      <c r="P622" s="100"/>
      <c r="Q622" s="129"/>
      <c r="R622" s="129"/>
      <c r="S622" s="129"/>
      <c r="T622" s="129"/>
      <c r="U622" s="129"/>
      <c r="V622" s="129"/>
      <c r="W622" s="129"/>
      <c r="X622" s="129"/>
      <c r="Y622" s="129"/>
      <c r="Z622" s="100"/>
      <c r="AA622" s="129"/>
      <c r="AB622" s="129"/>
      <c r="AC622" s="129"/>
      <c r="AD622" s="129"/>
      <c r="AE622" s="129"/>
      <c r="AF622" s="129"/>
      <c r="AG622" s="129"/>
      <c r="AH622" s="129"/>
      <c r="AI622" s="129"/>
      <c r="AJ622" s="129"/>
    </row>
    <row r="623" spans="1:36" s="71" customFormat="1" ht="33">
      <c r="A623" s="75"/>
      <c r="O623" s="129"/>
      <c r="P623" s="100"/>
      <c r="Q623" s="129"/>
      <c r="R623" s="129"/>
      <c r="S623" s="129"/>
      <c r="T623" s="129"/>
      <c r="U623" s="129"/>
      <c r="V623" s="129"/>
      <c r="W623" s="129"/>
      <c r="X623" s="129"/>
      <c r="Y623" s="129"/>
      <c r="Z623" s="100"/>
      <c r="AA623" s="129"/>
      <c r="AB623" s="129"/>
      <c r="AC623" s="129"/>
      <c r="AD623" s="129"/>
      <c r="AE623" s="129"/>
      <c r="AF623" s="129"/>
      <c r="AG623" s="129"/>
      <c r="AH623" s="129"/>
      <c r="AI623" s="129"/>
      <c r="AJ623" s="129"/>
    </row>
    <row r="624" spans="1:36" s="71" customFormat="1" ht="33">
      <c r="A624" s="75"/>
      <c r="O624" s="129"/>
      <c r="P624" s="100"/>
      <c r="Q624" s="129"/>
      <c r="R624" s="129"/>
      <c r="S624" s="129"/>
      <c r="T624" s="129"/>
      <c r="U624" s="129"/>
      <c r="V624" s="129"/>
      <c r="W624" s="129"/>
      <c r="X624" s="129"/>
      <c r="Y624" s="129"/>
      <c r="Z624" s="100"/>
      <c r="AA624" s="129"/>
      <c r="AB624" s="129"/>
      <c r="AC624" s="129"/>
      <c r="AD624" s="129"/>
      <c r="AE624" s="129"/>
      <c r="AF624" s="129"/>
      <c r="AG624" s="129"/>
      <c r="AH624" s="129"/>
      <c r="AI624" s="129"/>
      <c r="AJ624" s="129"/>
    </row>
    <row r="625" spans="1:36" s="71" customFormat="1" ht="33">
      <c r="A625" s="75"/>
      <c r="O625" s="129"/>
      <c r="P625" s="100"/>
      <c r="Q625" s="129"/>
      <c r="R625" s="129"/>
      <c r="S625" s="129"/>
      <c r="T625" s="129"/>
      <c r="U625" s="129"/>
      <c r="V625" s="129"/>
      <c r="W625" s="129"/>
      <c r="X625" s="129"/>
      <c r="Y625" s="129"/>
      <c r="Z625" s="100"/>
      <c r="AA625" s="129"/>
      <c r="AB625" s="129"/>
      <c r="AC625" s="129"/>
      <c r="AD625" s="129"/>
      <c r="AE625" s="129"/>
      <c r="AF625" s="129"/>
      <c r="AG625" s="129"/>
      <c r="AH625" s="129"/>
      <c r="AI625" s="129"/>
      <c r="AJ625" s="129"/>
    </row>
    <row r="626" spans="1:36" s="71" customFormat="1" ht="33">
      <c r="A626" s="75"/>
      <c r="O626" s="129"/>
      <c r="P626" s="100"/>
      <c r="Q626" s="129"/>
      <c r="R626" s="129"/>
      <c r="S626" s="129"/>
      <c r="T626" s="129"/>
      <c r="U626" s="129"/>
      <c r="V626" s="129"/>
      <c r="W626" s="129"/>
      <c r="X626" s="129"/>
      <c r="Y626" s="129"/>
      <c r="Z626" s="100"/>
      <c r="AA626" s="129"/>
      <c r="AB626" s="129"/>
      <c r="AC626" s="129"/>
      <c r="AD626" s="129"/>
      <c r="AE626" s="129"/>
      <c r="AF626" s="129"/>
      <c r="AG626" s="129"/>
      <c r="AH626" s="129"/>
      <c r="AI626" s="129"/>
      <c r="AJ626" s="129"/>
    </row>
    <row r="627" spans="1:36" s="71" customFormat="1" ht="33">
      <c r="A627" s="75"/>
      <c r="O627" s="129"/>
      <c r="P627" s="100"/>
      <c r="Q627" s="129"/>
      <c r="R627" s="129"/>
      <c r="S627" s="129"/>
      <c r="T627" s="129"/>
      <c r="U627" s="129"/>
      <c r="V627" s="129"/>
      <c r="W627" s="129"/>
      <c r="X627" s="129"/>
      <c r="Y627" s="129"/>
      <c r="Z627" s="100"/>
      <c r="AA627" s="129"/>
      <c r="AB627" s="129"/>
      <c r="AC627" s="129"/>
      <c r="AD627" s="129"/>
      <c r="AE627" s="129"/>
      <c r="AF627" s="129"/>
      <c r="AG627" s="129"/>
      <c r="AH627" s="129"/>
      <c r="AI627" s="129"/>
      <c r="AJ627" s="129"/>
    </row>
    <row r="628" spans="1:36" s="71" customFormat="1" ht="33">
      <c r="A628" s="75"/>
      <c r="O628" s="129"/>
      <c r="P628" s="100"/>
      <c r="Q628" s="129"/>
      <c r="R628" s="129"/>
      <c r="S628" s="129"/>
      <c r="T628" s="129"/>
      <c r="U628" s="129"/>
      <c r="V628" s="129"/>
      <c r="W628" s="129"/>
      <c r="X628" s="129"/>
      <c r="Y628" s="129"/>
      <c r="Z628" s="100"/>
      <c r="AA628" s="129"/>
      <c r="AB628" s="129"/>
      <c r="AC628" s="129"/>
      <c r="AD628" s="129"/>
      <c r="AE628" s="129"/>
      <c r="AF628" s="129"/>
      <c r="AG628" s="129"/>
      <c r="AH628" s="129"/>
      <c r="AI628" s="129"/>
      <c r="AJ628" s="129"/>
    </row>
    <row r="629" spans="1:36" s="71" customFormat="1" ht="33">
      <c r="A629" s="75"/>
      <c r="O629" s="129"/>
      <c r="P629" s="100"/>
      <c r="Q629" s="129"/>
      <c r="R629" s="129"/>
      <c r="S629" s="129"/>
      <c r="T629" s="129"/>
      <c r="U629" s="129"/>
      <c r="V629" s="129"/>
      <c r="W629" s="129"/>
      <c r="X629" s="129"/>
      <c r="Y629" s="129"/>
      <c r="Z629" s="100"/>
      <c r="AA629" s="129"/>
      <c r="AB629" s="129"/>
      <c r="AC629" s="129"/>
      <c r="AD629" s="129"/>
      <c r="AE629" s="129"/>
      <c r="AF629" s="129"/>
      <c r="AG629" s="129"/>
      <c r="AH629" s="129"/>
      <c r="AI629" s="129"/>
      <c r="AJ629" s="129"/>
    </row>
    <row r="630" spans="1:36" s="71" customFormat="1" ht="33">
      <c r="A630" s="75"/>
      <c r="O630" s="129"/>
      <c r="P630" s="100"/>
      <c r="Q630" s="129"/>
      <c r="R630" s="129"/>
      <c r="S630" s="129"/>
      <c r="T630" s="129"/>
      <c r="U630" s="129"/>
      <c r="V630" s="129"/>
      <c r="W630" s="129"/>
      <c r="X630" s="129"/>
      <c r="Y630" s="129"/>
      <c r="Z630" s="100"/>
      <c r="AA630" s="129"/>
      <c r="AB630" s="129"/>
      <c r="AC630" s="129"/>
      <c r="AD630" s="129"/>
      <c r="AE630" s="129"/>
      <c r="AF630" s="129"/>
      <c r="AG630" s="129"/>
      <c r="AH630" s="129"/>
      <c r="AI630" s="129"/>
      <c r="AJ630" s="129"/>
    </row>
    <row r="631" spans="1:36" s="71" customFormat="1" ht="33">
      <c r="A631" s="75"/>
      <c r="O631" s="129"/>
      <c r="P631" s="100"/>
      <c r="Q631" s="129"/>
      <c r="R631" s="129"/>
      <c r="S631" s="129"/>
      <c r="T631" s="129"/>
      <c r="U631" s="129"/>
      <c r="V631" s="129"/>
      <c r="W631" s="129"/>
      <c r="X631" s="129"/>
      <c r="Y631" s="129"/>
      <c r="Z631" s="100"/>
      <c r="AA631" s="129"/>
      <c r="AB631" s="129"/>
      <c r="AC631" s="129"/>
      <c r="AD631" s="129"/>
      <c r="AE631" s="129"/>
      <c r="AF631" s="129"/>
      <c r="AG631" s="129"/>
      <c r="AH631" s="129"/>
      <c r="AI631" s="129"/>
      <c r="AJ631" s="129"/>
    </row>
    <row r="632" spans="1:36" s="71" customFormat="1" ht="33">
      <c r="A632" s="75"/>
      <c r="O632" s="129"/>
      <c r="P632" s="100"/>
      <c r="Q632" s="129"/>
      <c r="R632" s="129"/>
      <c r="S632" s="129"/>
      <c r="T632" s="129"/>
      <c r="U632" s="129"/>
      <c r="V632" s="129"/>
      <c r="W632" s="129"/>
      <c r="X632" s="129"/>
      <c r="Y632" s="129"/>
      <c r="Z632" s="100"/>
      <c r="AA632" s="129"/>
      <c r="AB632" s="129"/>
      <c r="AC632" s="129"/>
      <c r="AD632" s="129"/>
      <c r="AE632" s="129"/>
      <c r="AF632" s="129"/>
      <c r="AG632" s="129"/>
      <c r="AH632" s="129"/>
      <c r="AI632" s="129"/>
      <c r="AJ632" s="129"/>
    </row>
    <row r="633" spans="1:36" s="71" customFormat="1" ht="33">
      <c r="A633" s="75"/>
      <c r="O633" s="129"/>
      <c r="P633" s="100"/>
      <c r="Q633" s="129"/>
      <c r="R633" s="129"/>
      <c r="S633" s="129"/>
      <c r="T633" s="129"/>
      <c r="U633" s="129"/>
      <c r="V633" s="129"/>
      <c r="W633" s="129"/>
      <c r="X633" s="129"/>
      <c r="Y633" s="129"/>
      <c r="Z633" s="100"/>
      <c r="AA633" s="129"/>
      <c r="AB633" s="129"/>
      <c r="AC633" s="129"/>
      <c r="AD633" s="129"/>
      <c r="AE633" s="129"/>
      <c r="AF633" s="129"/>
      <c r="AG633" s="129"/>
      <c r="AH633" s="129"/>
      <c r="AI633" s="129"/>
      <c r="AJ633" s="129"/>
    </row>
    <row r="634" spans="1:36" s="71" customFormat="1" ht="33">
      <c r="A634" s="75"/>
      <c r="O634" s="129"/>
      <c r="P634" s="100"/>
      <c r="Q634" s="129"/>
      <c r="R634" s="129"/>
      <c r="S634" s="129"/>
      <c r="T634" s="129"/>
      <c r="U634" s="129"/>
      <c r="V634" s="129"/>
      <c r="W634" s="129"/>
      <c r="X634" s="129"/>
      <c r="Y634" s="129"/>
      <c r="Z634" s="100"/>
      <c r="AA634" s="129"/>
      <c r="AB634" s="129"/>
      <c r="AC634" s="129"/>
      <c r="AD634" s="129"/>
      <c r="AE634" s="129"/>
      <c r="AF634" s="129"/>
      <c r="AG634" s="129"/>
      <c r="AH634" s="129"/>
      <c r="AI634" s="129"/>
      <c r="AJ634" s="129"/>
    </row>
    <row r="635" spans="1:36" s="71" customFormat="1" ht="33">
      <c r="A635" s="75"/>
      <c r="O635" s="129"/>
      <c r="P635" s="100"/>
      <c r="Q635" s="129"/>
      <c r="R635" s="129"/>
      <c r="S635" s="129"/>
      <c r="T635" s="129"/>
      <c r="U635" s="129"/>
      <c r="V635" s="129"/>
      <c r="W635" s="129"/>
      <c r="X635" s="129"/>
      <c r="Y635" s="129"/>
      <c r="Z635" s="100"/>
      <c r="AA635" s="129"/>
      <c r="AB635" s="129"/>
      <c r="AC635" s="129"/>
      <c r="AD635" s="129"/>
      <c r="AE635" s="129"/>
      <c r="AF635" s="129"/>
      <c r="AG635" s="129"/>
      <c r="AH635" s="129"/>
      <c r="AI635" s="129"/>
      <c r="AJ635" s="129"/>
    </row>
    <row r="636" spans="1:36" s="71" customFormat="1" ht="33">
      <c r="A636" s="75"/>
      <c r="O636" s="129"/>
      <c r="P636" s="100"/>
      <c r="Q636" s="129"/>
      <c r="R636" s="129"/>
      <c r="S636" s="129"/>
      <c r="T636" s="129"/>
      <c r="U636" s="129"/>
      <c r="V636" s="129"/>
      <c r="W636" s="129"/>
      <c r="X636" s="129"/>
      <c r="Y636" s="129"/>
      <c r="Z636" s="100"/>
      <c r="AA636" s="129"/>
      <c r="AB636" s="129"/>
      <c r="AC636" s="129"/>
      <c r="AD636" s="129"/>
      <c r="AE636" s="129"/>
      <c r="AF636" s="129"/>
      <c r="AG636" s="129"/>
      <c r="AH636" s="129"/>
      <c r="AI636" s="129"/>
      <c r="AJ636" s="129"/>
    </row>
    <row r="637" spans="1:36" s="71" customFormat="1" ht="33">
      <c r="A637" s="75"/>
      <c r="O637" s="129"/>
      <c r="P637" s="100"/>
      <c r="Q637" s="129"/>
      <c r="R637" s="129"/>
      <c r="S637" s="129"/>
      <c r="T637" s="129"/>
      <c r="U637" s="129"/>
      <c r="V637" s="129"/>
      <c r="W637" s="129"/>
      <c r="X637" s="129"/>
      <c r="Y637" s="129"/>
      <c r="Z637" s="100"/>
      <c r="AA637" s="129"/>
      <c r="AB637" s="129"/>
      <c r="AC637" s="129"/>
      <c r="AD637" s="129"/>
      <c r="AE637" s="129"/>
      <c r="AF637" s="129"/>
      <c r="AG637" s="129"/>
      <c r="AH637" s="129"/>
      <c r="AI637" s="129"/>
      <c r="AJ637" s="129"/>
    </row>
    <row r="638" spans="1:36" s="71" customFormat="1" ht="33">
      <c r="A638" s="75"/>
      <c r="O638" s="129"/>
      <c r="P638" s="100"/>
      <c r="Q638" s="129"/>
      <c r="R638" s="129"/>
      <c r="S638" s="129"/>
      <c r="T638" s="129"/>
      <c r="U638" s="129"/>
      <c r="V638" s="129"/>
      <c r="W638" s="129"/>
      <c r="X638" s="129"/>
      <c r="Y638" s="129"/>
      <c r="Z638" s="100"/>
      <c r="AA638" s="129"/>
      <c r="AB638" s="129"/>
      <c r="AC638" s="129"/>
      <c r="AD638" s="129"/>
      <c r="AE638" s="129"/>
      <c r="AF638" s="129"/>
      <c r="AG638" s="129"/>
      <c r="AH638" s="129"/>
      <c r="AI638" s="129"/>
      <c r="AJ638" s="129"/>
    </row>
    <row r="639" spans="1:36" s="71" customFormat="1" ht="33">
      <c r="A639" s="75"/>
      <c r="O639" s="129"/>
      <c r="P639" s="100"/>
      <c r="Q639" s="129"/>
      <c r="R639" s="129"/>
      <c r="S639" s="129"/>
      <c r="T639" s="129"/>
      <c r="U639" s="129"/>
      <c r="V639" s="129"/>
      <c r="W639" s="129"/>
      <c r="X639" s="129"/>
      <c r="Y639" s="129"/>
      <c r="Z639" s="100"/>
      <c r="AA639" s="129"/>
      <c r="AB639" s="129"/>
      <c r="AC639" s="129"/>
      <c r="AD639" s="129"/>
      <c r="AE639" s="129"/>
      <c r="AF639" s="129"/>
      <c r="AG639" s="129"/>
      <c r="AH639" s="129"/>
      <c r="AI639" s="129"/>
      <c r="AJ639" s="129"/>
    </row>
    <row r="640" spans="1:36" s="71" customFormat="1" ht="33">
      <c r="A640" s="75"/>
      <c r="O640" s="129"/>
      <c r="P640" s="100"/>
      <c r="Q640" s="129"/>
      <c r="R640" s="129"/>
      <c r="S640" s="129"/>
      <c r="T640" s="129"/>
      <c r="U640" s="129"/>
      <c r="V640" s="129"/>
      <c r="W640" s="129"/>
      <c r="X640" s="129"/>
      <c r="Y640" s="129"/>
      <c r="Z640" s="100"/>
      <c r="AA640" s="129"/>
      <c r="AB640" s="129"/>
      <c r="AC640" s="129"/>
      <c r="AD640" s="129"/>
      <c r="AE640" s="129"/>
      <c r="AF640" s="129"/>
      <c r="AG640" s="129"/>
      <c r="AH640" s="129"/>
      <c r="AI640" s="129"/>
      <c r="AJ640" s="129"/>
    </row>
    <row r="641" spans="1:36" s="71" customFormat="1" ht="33">
      <c r="A641" s="75"/>
      <c r="O641" s="129"/>
      <c r="P641" s="100"/>
      <c r="Q641" s="129"/>
      <c r="R641" s="129"/>
      <c r="S641" s="129"/>
      <c r="T641" s="129"/>
      <c r="U641" s="129"/>
      <c r="V641" s="129"/>
      <c r="W641" s="129"/>
      <c r="X641" s="129"/>
      <c r="Y641" s="129"/>
      <c r="Z641" s="100"/>
      <c r="AA641" s="129"/>
      <c r="AB641" s="129"/>
      <c r="AC641" s="129"/>
      <c r="AD641" s="129"/>
      <c r="AE641" s="129"/>
      <c r="AF641" s="129"/>
      <c r="AG641" s="129"/>
      <c r="AH641" s="129"/>
      <c r="AI641" s="129"/>
      <c r="AJ641" s="129"/>
    </row>
    <row r="642" spans="1:36" s="71" customFormat="1" ht="33">
      <c r="A642" s="75"/>
      <c r="O642" s="129"/>
      <c r="P642" s="100"/>
      <c r="Q642" s="129"/>
      <c r="R642" s="129"/>
      <c r="S642" s="129"/>
      <c r="T642" s="129"/>
      <c r="U642" s="129"/>
      <c r="V642" s="129"/>
      <c r="W642" s="129"/>
      <c r="X642" s="129"/>
      <c r="Y642" s="129"/>
      <c r="Z642" s="100"/>
      <c r="AA642" s="129"/>
      <c r="AB642" s="129"/>
      <c r="AC642" s="129"/>
      <c r="AD642" s="129"/>
      <c r="AE642" s="129"/>
      <c r="AF642" s="129"/>
      <c r="AG642" s="129"/>
      <c r="AH642" s="129"/>
      <c r="AI642" s="129"/>
      <c r="AJ642" s="129"/>
    </row>
    <row r="643" spans="1:36" s="71" customFormat="1" ht="33">
      <c r="A643" s="75"/>
      <c r="O643" s="129"/>
      <c r="P643" s="100"/>
      <c r="Q643" s="129"/>
      <c r="R643" s="129"/>
      <c r="S643" s="129"/>
      <c r="T643" s="129"/>
      <c r="U643" s="129"/>
      <c r="V643" s="129"/>
      <c r="W643" s="129"/>
      <c r="X643" s="129"/>
      <c r="Y643" s="129"/>
      <c r="Z643" s="100"/>
      <c r="AA643" s="129"/>
      <c r="AB643" s="129"/>
      <c r="AC643" s="129"/>
      <c r="AD643" s="129"/>
      <c r="AE643" s="129"/>
      <c r="AF643" s="129"/>
      <c r="AG643" s="129"/>
      <c r="AH643" s="129"/>
      <c r="AI643" s="129"/>
      <c r="AJ643" s="129"/>
    </row>
    <row r="644" spans="1:36" s="71" customFormat="1" ht="33">
      <c r="A644" s="75"/>
      <c r="O644" s="129"/>
      <c r="P644" s="100"/>
      <c r="Q644" s="129"/>
      <c r="R644" s="129"/>
      <c r="S644" s="129"/>
      <c r="T644" s="129"/>
      <c r="U644" s="129"/>
      <c r="V644" s="129"/>
      <c r="W644" s="129"/>
      <c r="X644" s="129"/>
      <c r="Y644" s="129"/>
      <c r="Z644" s="100"/>
      <c r="AA644" s="129"/>
      <c r="AB644" s="129"/>
      <c r="AC644" s="129"/>
      <c r="AD644" s="129"/>
      <c r="AE644" s="129"/>
      <c r="AF644" s="129"/>
      <c r="AG644" s="129"/>
      <c r="AH644" s="129"/>
      <c r="AI644" s="129"/>
      <c r="AJ644" s="129"/>
    </row>
    <row r="645" spans="1:36" s="71" customFormat="1" ht="33">
      <c r="A645" s="75"/>
      <c r="O645" s="129"/>
      <c r="P645" s="100"/>
      <c r="Q645" s="129"/>
      <c r="R645" s="129"/>
      <c r="S645" s="129"/>
      <c r="T645" s="129"/>
      <c r="U645" s="129"/>
      <c r="V645" s="129"/>
      <c r="W645" s="129"/>
      <c r="X645" s="129"/>
      <c r="Y645" s="129"/>
      <c r="Z645" s="100"/>
      <c r="AA645" s="129"/>
      <c r="AB645" s="129"/>
      <c r="AC645" s="129"/>
      <c r="AD645" s="129"/>
      <c r="AE645" s="129"/>
      <c r="AF645" s="129"/>
      <c r="AG645" s="129"/>
      <c r="AH645" s="129"/>
      <c r="AI645" s="129"/>
      <c r="AJ645" s="129"/>
    </row>
    <row r="646" spans="1:36" s="71" customFormat="1" ht="33">
      <c r="A646" s="75"/>
      <c r="O646" s="129"/>
      <c r="P646" s="100"/>
      <c r="Q646" s="129"/>
      <c r="R646" s="129"/>
      <c r="S646" s="129"/>
      <c r="T646" s="129"/>
      <c r="U646" s="129"/>
      <c r="V646" s="129"/>
      <c r="W646" s="129"/>
      <c r="X646" s="129"/>
      <c r="Y646" s="129"/>
      <c r="Z646" s="100"/>
      <c r="AA646" s="129"/>
      <c r="AB646" s="129"/>
      <c r="AC646" s="129"/>
      <c r="AD646" s="129"/>
      <c r="AE646" s="129"/>
      <c r="AF646" s="129"/>
      <c r="AG646" s="129"/>
      <c r="AH646" s="129"/>
      <c r="AI646" s="129"/>
      <c r="AJ646" s="129"/>
    </row>
    <row r="647" spans="1:36" s="71" customFormat="1" ht="33">
      <c r="A647" s="75"/>
      <c r="O647" s="129"/>
      <c r="P647" s="100"/>
      <c r="Q647" s="129"/>
      <c r="R647" s="129"/>
      <c r="S647" s="129"/>
      <c r="T647" s="129"/>
      <c r="U647" s="129"/>
      <c r="V647" s="129"/>
      <c r="W647" s="129"/>
      <c r="X647" s="129"/>
      <c r="Y647" s="129"/>
      <c r="Z647" s="100"/>
      <c r="AA647" s="129"/>
      <c r="AB647" s="129"/>
      <c r="AC647" s="129"/>
      <c r="AD647" s="129"/>
      <c r="AE647" s="129"/>
      <c r="AF647" s="129"/>
      <c r="AG647" s="129"/>
      <c r="AH647" s="129"/>
      <c r="AI647" s="129"/>
      <c r="AJ647" s="129"/>
    </row>
    <row r="648" spans="1:36" s="71" customFormat="1" ht="33">
      <c r="A648" s="75"/>
      <c r="O648" s="129"/>
      <c r="P648" s="100"/>
      <c r="Q648" s="129"/>
      <c r="R648" s="129"/>
      <c r="S648" s="129"/>
      <c r="T648" s="129"/>
      <c r="U648" s="129"/>
      <c r="V648" s="129"/>
      <c r="W648" s="129"/>
      <c r="X648" s="129"/>
      <c r="Y648" s="129"/>
      <c r="Z648" s="100"/>
      <c r="AA648" s="129"/>
      <c r="AB648" s="129"/>
      <c r="AC648" s="129"/>
      <c r="AD648" s="129"/>
      <c r="AE648" s="129"/>
      <c r="AF648" s="129"/>
      <c r="AG648" s="129"/>
      <c r="AH648" s="129"/>
      <c r="AI648" s="129"/>
      <c r="AJ648" s="129"/>
    </row>
    <row r="649" spans="1:36" s="71" customFormat="1" ht="33">
      <c r="A649" s="75"/>
      <c r="O649" s="129"/>
      <c r="P649" s="100"/>
      <c r="Q649" s="129"/>
      <c r="R649" s="129"/>
      <c r="S649" s="129"/>
      <c r="T649" s="129"/>
      <c r="U649" s="129"/>
      <c r="V649" s="129"/>
      <c r="W649" s="129"/>
      <c r="X649" s="129"/>
      <c r="Y649" s="129"/>
      <c r="Z649" s="100"/>
      <c r="AA649" s="129"/>
      <c r="AB649" s="129"/>
      <c r="AC649" s="129"/>
      <c r="AD649" s="129"/>
      <c r="AE649" s="129"/>
      <c r="AF649" s="129"/>
      <c r="AG649" s="129"/>
      <c r="AH649" s="129"/>
      <c r="AI649" s="129"/>
      <c r="AJ649" s="129"/>
    </row>
    <row r="650" spans="1:36" s="71" customFormat="1" ht="33">
      <c r="A650" s="75"/>
      <c r="O650" s="129"/>
      <c r="P650" s="100"/>
      <c r="Q650" s="129"/>
      <c r="R650" s="129"/>
      <c r="S650" s="129"/>
      <c r="T650" s="129"/>
      <c r="U650" s="129"/>
      <c r="V650" s="129"/>
      <c r="W650" s="129"/>
      <c r="X650" s="129"/>
      <c r="Y650" s="129"/>
      <c r="Z650" s="100"/>
      <c r="AA650" s="129"/>
      <c r="AB650" s="129"/>
      <c r="AC650" s="129"/>
      <c r="AD650" s="129"/>
      <c r="AE650" s="129"/>
      <c r="AF650" s="129"/>
      <c r="AG650" s="129"/>
      <c r="AH650" s="129"/>
      <c r="AI650" s="129"/>
      <c r="AJ650" s="129"/>
    </row>
    <row r="651" spans="1:36" s="71" customFormat="1" ht="33">
      <c r="A651" s="75"/>
      <c r="O651" s="129"/>
      <c r="P651" s="100"/>
      <c r="Q651" s="129"/>
      <c r="R651" s="129"/>
      <c r="S651" s="129"/>
      <c r="T651" s="129"/>
      <c r="U651" s="129"/>
      <c r="V651" s="129"/>
      <c r="W651" s="129"/>
      <c r="X651" s="129"/>
      <c r="Y651" s="129"/>
      <c r="Z651" s="100"/>
      <c r="AA651" s="129"/>
      <c r="AB651" s="129"/>
      <c r="AC651" s="129"/>
      <c r="AD651" s="129"/>
      <c r="AE651" s="129"/>
      <c r="AF651" s="129"/>
      <c r="AG651" s="129"/>
      <c r="AH651" s="129"/>
      <c r="AI651" s="129"/>
      <c r="AJ651" s="129"/>
    </row>
    <row r="652" spans="1:36" s="71" customFormat="1" ht="33">
      <c r="A652" s="75"/>
      <c r="O652" s="129"/>
      <c r="P652" s="100"/>
      <c r="Q652" s="129"/>
      <c r="R652" s="129"/>
      <c r="S652" s="129"/>
      <c r="T652" s="129"/>
      <c r="U652" s="129"/>
      <c r="V652" s="129"/>
      <c r="W652" s="129"/>
      <c r="X652" s="129"/>
      <c r="Y652" s="129"/>
      <c r="Z652" s="100"/>
      <c r="AA652" s="129"/>
      <c r="AB652" s="129"/>
      <c r="AC652" s="129"/>
      <c r="AD652" s="129"/>
      <c r="AE652" s="129"/>
      <c r="AF652" s="129"/>
      <c r="AG652" s="129"/>
      <c r="AH652" s="129"/>
      <c r="AI652" s="129"/>
      <c r="AJ652" s="129"/>
    </row>
    <row r="653" spans="1:36" s="71" customFormat="1" ht="33">
      <c r="A653" s="75"/>
      <c r="O653" s="129"/>
      <c r="P653" s="100"/>
      <c r="Q653" s="129"/>
      <c r="R653" s="129"/>
      <c r="S653" s="129"/>
      <c r="T653" s="129"/>
      <c r="U653" s="129"/>
      <c r="V653" s="129"/>
      <c r="W653" s="129"/>
      <c r="X653" s="129"/>
      <c r="Y653" s="129"/>
      <c r="Z653" s="100"/>
      <c r="AA653" s="129"/>
      <c r="AB653" s="129"/>
      <c r="AC653" s="129"/>
      <c r="AD653" s="129"/>
      <c r="AE653" s="129"/>
      <c r="AF653" s="129"/>
      <c r="AG653" s="129"/>
      <c r="AH653" s="129"/>
      <c r="AI653" s="129"/>
      <c r="AJ653" s="129"/>
    </row>
    <row r="654" spans="1:36" s="71" customFormat="1" ht="33">
      <c r="A654" s="75"/>
      <c r="O654" s="129"/>
      <c r="P654" s="100"/>
      <c r="Q654" s="129"/>
      <c r="R654" s="129"/>
      <c r="S654" s="129"/>
      <c r="T654" s="129"/>
      <c r="U654" s="129"/>
      <c r="V654" s="129"/>
      <c r="W654" s="129"/>
      <c r="X654" s="129"/>
      <c r="Y654" s="129"/>
      <c r="Z654" s="100"/>
      <c r="AA654" s="129"/>
      <c r="AB654" s="129"/>
      <c r="AC654" s="129"/>
      <c r="AD654" s="129"/>
      <c r="AE654" s="129"/>
      <c r="AF654" s="129"/>
      <c r="AG654" s="129"/>
      <c r="AH654" s="129"/>
      <c r="AI654" s="129"/>
      <c r="AJ654" s="129"/>
    </row>
    <row r="655" spans="1:36" s="71" customFormat="1" ht="33">
      <c r="A655" s="75"/>
      <c r="O655" s="129"/>
      <c r="P655" s="100"/>
      <c r="Q655" s="129"/>
      <c r="R655" s="129"/>
      <c r="S655" s="129"/>
      <c r="T655" s="129"/>
      <c r="U655" s="129"/>
      <c r="V655" s="129"/>
      <c r="W655" s="129"/>
      <c r="X655" s="129"/>
      <c r="Y655" s="129"/>
      <c r="Z655" s="100"/>
      <c r="AA655" s="129"/>
      <c r="AB655" s="129"/>
      <c r="AC655" s="129"/>
      <c r="AD655" s="129"/>
      <c r="AE655" s="129"/>
      <c r="AF655" s="129"/>
      <c r="AG655" s="129"/>
      <c r="AH655" s="129"/>
      <c r="AI655" s="129"/>
      <c r="AJ655" s="129"/>
    </row>
    <row r="656" spans="1:36" s="71" customFormat="1" ht="33">
      <c r="A656" s="75"/>
      <c r="O656" s="129"/>
      <c r="P656" s="100"/>
      <c r="Q656" s="129"/>
      <c r="R656" s="129"/>
      <c r="S656" s="129"/>
      <c r="T656" s="129"/>
      <c r="U656" s="129"/>
      <c r="V656" s="129"/>
      <c r="W656" s="129"/>
      <c r="X656" s="129"/>
      <c r="Y656" s="129"/>
      <c r="Z656" s="100"/>
      <c r="AA656" s="129"/>
      <c r="AB656" s="129"/>
      <c r="AC656" s="129"/>
      <c r="AD656" s="129"/>
      <c r="AE656" s="129"/>
      <c r="AF656" s="129"/>
      <c r="AG656" s="129"/>
      <c r="AH656" s="129"/>
      <c r="AI656" s="129"/>
      <c r="AJ656" s="129"/>
    </row>
    <row r="657" spans="1:36" s="71" customFormat="1" ht="33">
      <c r="A657" s="75"/>
      <c r="O657" s="129"/>
      <c r="P657" s="100"/>
      <c r="Q657" s="129"/>
      <c r="R657" s="129"/>
      <c r="S657" s="129"/>
      <c r="T657" s="129"/>
      <c r="U657" s="129"/>
      <c r="V657" s="129"/>
      <c r="W657" s="129"/>
      <c r="X657" s="129"/>
      <c r="Y657" s="129"/>
      <c r="Z657" s="100"/>
      <c r="AA657" s="129"/>
      <c r="AB657" s="129"/>
      <c r="AC657" s="129"/>
      <c r="AD657" s="129"/>
      <c r="AE657" s="129"/>
      <c r="AF657" s="129"/>
      <c r="AG657" s="129"/>
      <c r="AH657" s="129"/>
      <c r="AI657" s="129"/>
      <c r="AJ657" s="129"/>
    </row>
    <row r="658" spans="1:36" s="71" customFormat="1" ht="33">
      <c r="A658" s="75"/>
      <c r="O658" s="129"/>
      <c r="P658" s="100"/>
      <c r="Q658" s="129"/>
      <c r="R658" s="129"/>
      <c r="S658" s="129"/>
      <c r="T658" s="129"/>
      <c r="U658" s="129"/>
      <c r="V658" s="129"/>
      <c r="W658" s="129"/>
      <c r="X658" s="129"/>
      <c r="Y658" s="129"/>
      <c r="Z658" s="100"/>
      <c r="AA658" s="129"/>
      <c r="AB658" s="129"/>
      <c r="AC658" s="129"/>
      <c r="AD658" s="129"/>
      <c r="AE658" s="129"/>
      <c r="AF658" s="129"/>
      <c r="AG658" s="129"/>
      <c r="AH658" s="129"/>
      <c r="AI658" s="129"/>
      <c r="AJ658" s="129"/>
    </row>
    <row r="659" spans="1:36" s="71" customFormat="1" ht="33">
      <c r="A659" s="75"/>
      <c r="O659" s="129"/>
      <c r="P659" s="100"/>
      <c r="Q659" s="129"/>
      <c r="R659" s="129"/>
      <c r="S659" s="129"/>
      <c r="T659" s="129"/>
      <c r="U659" s="129"/>
      <c r="V659" s="129"/>
      <c r="W659" s="129"/>
      <c r="X659" s="129"/>
      <c r="Y659" s="129"/>
      <c r="Z659" s="100"/>
      <c r="AA659" s="129"/>
      <c r="AB659" s="129"/>
      <c r="AC659" s="129"/>
      <c r="AD659" s="129"/>
      <c r="AE659" s="129"/>
      <c r="AF659" s="129"/>
      <c r="AG659" s="129"/>
      <c r="AH659" s="129"/>
      <c r="AI659" s="129"/>
      <c r="AJ659" s="129"/>
    </row>
    <row r="660" spans="1:36" s="71" customFormat="1" ht="33">
      <c r="A660" s="75"/>
      <c r="O660" s="129"/>
      <c r="P660" s="100"/>
      <c r="Q660" s="129"/>
      <c r="R660" s="129"/>
      <c r="S660" s="129"/>
      <c r="T660" s="129"/>
      <c r="U660" s="129"/>
      <c r="V660" s="129"/>
      <c r="W660" s="129"/>
      <c r="X660" s="129"/>
      <c r="Y660" s="129"/>
      <c r="Z660" s="100"/>
      <c r="AA660" s="129"/>
      <c r="AB660" s="129"/>
      <c r="AC660" s="129"/>
      <c r="AD660" s="129"/>
      <c r="AE660" s="129"/>
      <c r="AF660" s="129"/>
      <c r="AG660" s="129"/>
      <c r="AH660" s="129"/>
      <c r="AI660" s="129"/>
      <c r="AJ660" s="129"/>
    </row>
    <row r="661" spans="1:36" s="71" customFormat="1" ht="33">
      <c r="A661" s="75"/>
      <c r="O661" s="129"/>
      <c r="P661" s="100"/>
      <c r="Q661" s="129"/>
      <c r="R661" s="129"/>
      <c r="S661" s="129"/>
      <c r="T661" s="129"/>
      <c r="U661" s="129"/>
      <c r="V661" s="129"/>
      <c r="W661" s="129"/>
      <c r="X661" s="129"/>
      <c r="Y661" s="129"/>
      <c r="Z661" s="100"/>
      <c r="AA661" s="129"/>
      <c r="AB661" s="129"/>
      <c r="AC661" s="129"/>
      <c r="AD661" s="129"/>
      <c r="AE661" s="129"/>
      <c r="AF661" s="129"/>
      <c r="AG661" s="129"/>
      <c r="AH661" s="129"/>
      <c r="AI661" s="129"/>
      <c r="AJ661" s="129"/>
    </row>
    <row r="662" spans="1:36" s="71" customFormat="1" ht="33">
      <c r="A662" s="75"/>
      <c r="O662" s="129"/>
      <c r="P662" s="100"/>
      <c r="Q662" s="129"/>
      <c r="R662" s="129"/>
      <c r="S662" s="129"/>
      <c r="T662" s="129"/>
      <c r="U662" s="129"/>
      <c r="V662" s="129"/>
      <c r="W662" s="129"/>
      <c r="X662" s="129"/>
      <c r="Y662" s="129"/>
      <c r="Z662" s="100"/>
      <c r="AA662" s="129"/>
      <c r="AB662" s="129"/>
      <c r="AC662" s="129"/>
      <c r="AD662" s="129"/>
      <c r="AE662" s="129"/>
      <c r="AF662" s="129"/>
      <c r="AG662" s="129"/>
      <c r="AH662" s="129"/>
      <c r="AI662" s="129"/>
      <c r="AJ662" s="129"/>
    </row>
    <row r="663" spans="1:36" s="73" customFormat="1" ht="32.25">
      <c r="A663" s="78"/>
      <c r="O663" s="130"/>
      <c r="P663" s="101"/>
      <c r="Q663" s="130"/>
      <c r="R663" s="130"/>
      <c r="S663" s="130"/>
      <c r="T663" s="130"/>
      <c r="U663" s="130"/>
      <c r="V663" s="130"/>
      <c r="W663" s="130"/>
      <c r="X663" s="130"/>
      <c r="Y663" s="130"/>
      <c r="Z663" s="101"/>
      <c r="AA663" s="130"/>
      <c r="AB663" s="130"/>
      <c r="AC663" s="130"/>
      <c r="AD663" s="130"/>
      <c r="AE663" s="130"/>
      <c r="AF663" s="130"/>
      <c r="AG663" s="130"/>
      <c r="AH663" s="130"/>
      <c r="AI663" s="130"/>
      <c r="AJ663" s="130"/>
    </row>
    <row r="664" spans="1:14" ht="15">
      <c r="A664" s="70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</row>
    <row r="665" spans="1:14" ht="15">
      <c r="A665" s="70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</row>
    <row r="666" spans="1:14" ht="15">
      <c r="A666" s="70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</row>
    <row r="667" spans="1:14" ht="15">
      <c r="A667" s="70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</row>
    <row r="668" spans="1:14" ht="15">
      <c r="A668" s="70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</row>
    <row r="669" spans="1:14" ht="15">
      <c r="A669" s="70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</row>
    <row r="670" spans="1:14" ht="15">
      <c r="A670" s="70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</row>
    <row r="671" spans="1:14" ht="15">
      <c r="A671" s="70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</row>
    <row r="672" spans="1:14" ht="15">
      <c r="A672" s="70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</row>
    <row r="673" spans="1:14" ht="15">
      <c r="A673" s="70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</row>
    <row r="674" spans="1:14" ht="15">
      <c r="A674" s="70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</row>
    <row r="675" spans="1:14" ht="15">
      <c r="A675" s="70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</row>
    <row r="676" spans="1:14" ht="15">
      <c r="A676" s="70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</row>
    <row r="677" spans="1:14" ht="15">
      <c r="A677" s="70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</row>
    <row r="678" spans="1:14" ht="15">
      <c r="A678" s="70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</row>
    <row r="679" spans="1:14" ht="15">
      <c r="A679" s="70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</row>
    <row r="680" spans="1:14" ht="15">
      <c r="A680" s="70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</row>
    <row r="681" spans="1:14" ht="15">
      <c r="A681" s="70"/>
      <c r="B681" s="68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</row>
    <row r="682" spans="1:14" ht="15">
      <c r="A682" s="70"/>
      <c r="B682" s="68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</row>
    <row r="683" spans="1:14" ht="15">
      <c r="A683" s="70"/>
      <c r="B683" s="68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</row>
    <row r="684" spans="1:14" ht="15">
      <c r="A684" s="70"/>
      <c r="B684" s="68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</row>
    <row r="685" spans="1:14" ht="15">
      <c r="A685" s="70"/>
      <c r="B685" s="68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</row>
    <row r="686" spans="1:14" ht="15">
      <c r="A686" s="70"/>
      <c r="B686" s="68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</row>
    <row r="687" spans="1:14" ht="15">
      <c r="A687" s="70"/>
      <c r="B687" s="68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</row>
    <row r="688" spans="1:14" ht="15">
      <c r="A688" s="70"/>
      <c r="B688" s="68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</row>
    <row r="689" spans="1:14" ht="15">
      <c r="A689" s="70"/>
      <c r="B689" s="68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</row>
    <row r="690" spans="1:14" ht="15">
      <c r="A690" s="70"/>
      <c r="B690" s="68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</row>
    <row r="691" spans="1:14" ht="15">
      <c r="A691" s="70"/>
      <c r="B691" s="68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</row>
    <row r="692" spans="1:14" ht="15">
      <c r="A692" s="70"/>
      <c r="B692" s="68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</row>
    <row r="693" spans="1:14" ht="15">
      <c r="A693" s="70"/>
      <c r="B693" s="68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</row>
    <row r="694" spans="1:14" ht="15">
      <c r="A694" s="70"/>
      <c r="B694" s="68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</row>
    <row r="695" spans="1:14" ht="15">
      <c r="A695" s="70"/>
      <c r="B695" s="68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</row>
    <row r="696" spans="1:14" ht="15">
      <c r="A696" s="70"/>
      <c r="B696" s="68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</row>
    <row r="697" spans="1:14" ht="15">
      <c r="A697" s="70"/>
      <c r="B697" s="68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</row>
    <row r="698" spans="1:14" ht="15">
      <c r="A698" s="70"/>
      <c r="B698" s="68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</row>
    <row r="699" spans="1:14" ht="15">
      <c r="A699" s="70"/>
      <c r="B699" s="68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</row>
    <row r="700" spans="1:14" ht="15">
      <c r="A700" s="70"/>
      <c r="B700" s="68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</row>
    <row r="701" spans="1:14" ht="15">
      <c r="A701" s="70"/>
      <c r="B701" s="68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</row>
    <row r="702" spans="1:14" ht="15">
      <c r="A702" s="70"/>
      <c r="B702" s="68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</row>
    <row r="703" spans="1:14" ht="15">
      <c r="A703" s="70"/>
      <c r="B703" s="68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</row>
    <row r="704" spans="1:14" ht="15">
      <c r="A704" s="70"/>
      <c r="B704" s="68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</row>
    <row r="705" spans="1:14" ht="15">
      <c r="A705" s="70"/>
      <c r="B705" s="68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</row>
    <row r="706" spans="1:14" ht="15">
      <c r="A706" s="70"/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</row>
    <row r="707" spans="1:14" ht="15">
      <c r="A707" s="70"/>
      <c r="B707" s="68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</row>
    <row r="708" spans="1:14" ht="15">
      <c r="A708" s="70"/>
      <c r="B708" s="68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</row>
    <row r="709" spans="1:14" ht="15">
      <c r="A709" s="70"/>
      <c r="B709" s="68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</row>
    <row r="710" spans="1:14" ht="15">
      <c r="A710" s="70"/>
      <c r="B710" s="68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</row>
    <row r="711" spans="1:14" ht="15">
      <c r="A711" s="70"/>
      <c r="B711" s="68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</row>
    <row r="712" spans="1:14" ht="15">
      <c r="A712" s="70"/>
      <c r="B712" s="68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</row>
    <row r="713" spans="1:14" ht="15">
      <c r="A713" s="70"/>
      <c r="B713" s="68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</row>
    <row r="714" spans="1:14" ht="15">
      <c r="A714" s="70"/>
      <c r="B714" s="68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</row>
    <row r="715" spans="1:14" ht="15">
      <c r="A715" s="70"/>
      <c r="B715" s="68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</row>
    <row r="716" spans="1:14" ht="15">
      <c r="A716" s="70"/>
      <c r="B716" s="68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</row>
    <row r="717" spans="1:14" ht="15">
      <c r="A717" s="70"/>
      <c r="B717" s="68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</row>
    <row r="718" spans="1:14" ht="15">
      <c r="A718" s="70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</row>
    <row r="719" spans="1:14" ht="15">
      <c r="A719" s="70"/>
      <c r="B719" s="68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</row>
    <row r="720" spans="1:14" ht="15">
      <c r="A720" s="70"/>
      <c r="B720" s="68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</row>
    <row r="721" spans="1:14" ht="15">
      <c r="A721" s="70"/>
      <c r="B721" s="68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</row>
    <row r="722" spans="1:14" ht="15">
      <c r="A722" s="70"/>
      <c r="B722" s="68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</row>
    <row r="723" spans="1:14" ht="15">
      <c r="A723" s="70"/>
      <c r="B723" s="68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</row>
    <row r="724" spans="1:14" ht="15">
      <c r="A724" s="70"/>
      <c r="B724" s="68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</row>
    <row r="725" spans="1:14" ht="15">
      <c r="A725" s="70"/>
      <c r="B725" s="68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</row>
    <row r="726" spans="1:14" ht="15">
      <c r="A726" s="70"/>
      <c r="B726" s="68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</row>
    <row r="727" spans="1:14" ht="15">
      <c r="A727" s="70"/>
      <c r="B727" s="68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</row>
    <row r="728" spans="1:14" ht="15">
      <c r="A728" s="70"/>
      <c r="B728" s="68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</row>
    <row r="729" spans="1:14" ht="15">
      <c r="A729" s="70"/>
      <c r="B729" s="68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</row>
    <row r="730" spans="1:14" ht="15">
      <c r="A730" s="70"/>
      <c r="B730" s="68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</row>
    <row r="731" spans="1:14" ht="15">
      <c r="A731" s="70"/>
      <c r="B731" s="68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</row>
    <row r="732" spans="1:14" ht="15">
      <c r="A732" s="70"/>
      <c r="B732" s="68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</row>
    <row r="733" spans="1:14" ht="15">
      <c r="A733" s="70"/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</row>
    <row r="734" spans="1:14" ht="15">
      <c r="A734" s="70"/>
      <c r="B734" s="68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</row>
    <row r="735" spans="1:14" ht="15">
      <c r="A735" s="70"/>
      <c r="B735" s="68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</row>
    <row r="736" spans="1:14" ht="15">
      <c r="A736" s="70"/>
      <c r="B736" s="68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</row>
    <row r="737" spans="1:14" ht="15">
      <c r="A737" s="70"/>
      <c r="B737" s="68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</row>
    <row r="738" spans="1:14" ht="15">
      <c r="A738" s="70"/>
      <c r="B738" s="68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</row>
    <row r="739" spans="1:14" ht="15">
      <c r="A739" s="70"/>
      <c r="B739" s="68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</row>
    <row r="740" spans="1:14" ht="15">
      <c r="A740" s="70"/>
      <c r="B740" s="68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</row>
    <row r="741" spans="1:14" ht="15">
      <c r="A741" s="70"/>
      <c r="B741" s="68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</row>
    <row r="742" spans="1:14" ht="15">
      <c r="A742" s="70"/>
      <c r="B742" s="68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</row>
    <row r="743" spans="1:14" ht="15">
      <c r="A743" s="70"/>
      <c r="B743" s="68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</row>
    <row r="744" spans="1:14" ht="15">
      <c r="A744" s="70"/>
      <c r="B744" s="68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</row>
    <row r="745" spans="1:14" ht="15">
      <c r="A745" s="70"/>
      <c r="B745" s="68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</row>
    <row r="746" spans="1:14" ht="15">
      <c r="A746" s="70"/>
      <c r="B746" s="68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</row>
    <row r="747" spans="1:14" ht="15">
      <c r="A747" s="70"/>
      <c r="B747" s="68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</row>
    <row r="748" spans="1:14" ht="15">
      <c r="A748" s="70"/>
      <c r="B748" s="68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</row>
    <row r="749" spans="1:14" ht="15">
      <c r="A749" s="70"/>
      <c r="B749" s="68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</row>
    <row r="750" spans="1:14" ht="15">
      <c r="A750" s="70"/>
      <c r="B750" s="68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</row>
    <row r="751" spans="1:14" ht="15">
      <c r="A751" s="70"/>
      <c r="B751" s="68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</row>
    <row r="752" spans="1:14" ht="15">
      <c r="A752" s="70"/>
      <c r="B752" s="68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</row>
    <row r="753" spans="1:14" ht="15">
      <c r="A753" s="70"/>
      <c r="B753" s="68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</row>
    <row r="754" spans="1:14" ht="15">
      <c r="A754" s="70"/>
      <c r="B754" s="68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</row>
    <row r="755" spans="1:14" ht="15">
      <c r="A755" s="70"/>
      <c r="B755" s="68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</row>
    <row r="756" spans="1:14" ht="15">
      <c r="A756" s="70"/>
      <c r="B756" s="68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</row>
    <row r="757" spans="1:14" ht="15">
      <c r="A757" s="70"/>
      <c r="B757" s="68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</row>
    <row r="758" spans="1:14" ht="15">
      <c r="A758" s="70"/>
      <c r="B758" s="68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</row>
    <row r="759" spans="1:14" ht="15">
      <c r="A759" s="70"/>
      <c r="B759" s="68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</row>
    <row r="760" spans="1:14" ht="15">
      <c r="A760" s="70"/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</row>
    <row r="761" spans="1:14" ht="15">
      <c r="A761" s="70"/>
      <c r="B761" s="68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</row>
    <row r="762" spans="1:14" ht="15">
      <c r="A762" s="70"/>
      <c r="B762" s="68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</row>
    <row r="763" spans="1:14" ht="15">
      <c r="A763" s="70"/>
      <c r="B763" s="68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</row>
    <row r="764" spans="1:14" ht="15">
      <c r="A764" s="70"/>
      <c r="B764" s="68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</row>
    <row r="765" spans="1:14" ht="15">
      <c r="A765" s="70"/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</row>
    <row r="766" spans="1:14" ht="15">
      <c r="A766" s="70"/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</row>
    <row r="767" spans="1:14" ht="15">
      <c r="A767" s="70"/>
      <c r="B767" s="68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</row>
    <row r="768" spans="1:14" ht="15">
      <c r="A768" s="70"/>
      <c r="B768" s="68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</row>
    <row r="769" spans="1:14" ht="15">
      <c r="A769" s="70"/>
      <c r="B769" s="68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</row>
    <row r="770" spans="1:14" ht="15">
      <c r="A770" s="70"/>
      <c r="B770" s="68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</row>
    <row r="771" spans="1:14" ht="15">
      <c r="A771" s="70"/>
      <c r="B771" s="68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</row>
    <row r="772" spans="1:14" ht="15">
      <c r="A772" s="70"/>
      <c r="B772" s="68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</row>
    <row r="773" spans="1:14" ht="15">
      <c r="A773" s="70"/>
      <c r="B773" s="68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</row>
    <row r="774" spans="1:14" ht="15">
      <c r="A774" s="70"/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</row>
    <row r="775" spans="1:14" ht="15">
      <c r="A775" s="70"/>
      <c r="B775" s="68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</row>
    <row r="776" spans="1:14" ht="15">
      <c r="A776" s="70"/>
      <c r="B776" s="68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</row>
    <row r="777" spans="1:14" ht="15">
      <c r="A777" s="70"/>
      <c r="B777" s="68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</row>
    <row r="778" spans="1:14" ht="15">
      <c r="A778" s="70"/>
      <c r="B778" s="68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</row>
    <row r="779" spans="1:14" ht="15">
      <c r="A779" s="70"/>
      <c r="B779" s="68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</row>
    <row r="780" spans="1:14" ht="15">
      <c r="A780" s="70"/>
      <c r="B780" s="68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</row>
    <row r="781" spans="1:14" ht="15">
      <c r="A781" s="70"/>
      <c r="B781" s="68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</row>
    <row r="782" spans="1:14" ht="15">
      <c r="A782" s="70"/>
      <c r="B782" s="68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</row>
    <row r="783" spans="1:14" ht="15">
      <c r="A783" s="70"/>
      <c r="B783" s="68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</row>
    <row r="784" spans="1:14" ht="15">
      <c r="A784" s="70"/>
      <c r="B784" s="68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</row>
    <row r="785" spans="1:14" ht="15">
      <c r="A785" s="70"/>
      <c r="B785" s="68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</row>
    <row r="786" spans="1:14" ht="15">
      <c r="A786" s="70"/>
      <c r="B786" s="68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</row>
    <row r="787" spans="1:14" ht="15">
      <c r="A787" s="70"/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</row>
    <row r="788" spans="1:14" ht="15">
      <c r="A788" s="70"/>
      <c r="B788" s="68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</row>
    <row r="789" spans="1:14" ht="15">
      <c r="A789" s="70"/>
      <c r="B789" s="68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</row>
    <row r="790" spans="1:14" ht="15">
      <c r="A790" s="70"/>
      <c r="B790" s="68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</row>
    <row r="791" spans="1:14" ht="15">
      <c r="A791" s="70"/>
      <c r="B791" s="68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</row>
    <row r="792" spans="1:14" ht="15">
      <c r="A792" s="70"/>
      <c r="B792" s="68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</row>
    <row r="793" spans="1:14" ht="15">
      <c r="A793" s="70"/>
      <c r="B793" s="68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</row>
    <row r="794" spans="1:14" ht="15">
      <c r="A794" s="70"/>
      <c r="B794" s="68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</row>
    <row r="795" spans="1:14" ht="15">
      <c r="A795" s="70"/>
      <c r="B795" s="68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</row>
    <row r="796" spans="1:14" ht="15">
      <c r="A796" s="70"/>
      <c r="B796" s="68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</row>
    <row r="797" spans="1:14" ht="15">
      <c r="A797" s="70"/>
      <c r="B797" s="68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</row>
    <row r="798" spans="1:14" ht="15">
      <c r="A798" s="70"/>
      <c r="B798" s="68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</row>
    <row r="799" spans="1:14" ht="15">
      <c r="A799" s="70"/>
      <c r="B799" s="68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</row>
    <row r="800" spans="1:14" ht="15">
      <c r="A800" s="70"/>
      <c r="B800" s="68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</row>
    <row r="801" spans="1:14" ht="15">
      <c r="A801" s="70"/>
      <c r="B801" s="68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</row>
    <row r="802" spans="1:14" ht="15">
      <c r="A802" s="70"/>
      <c r="B802" s="68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</row>
    <row r="803" spans="1:14" ht="15">
      <c r="A803" s="70"/>
      <c r="B803" s="68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</row>
    <row r="804" spans="1:14" ht="15">
      <c r="A804" s="70"/>
      <c r="B804" s="68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</row>
    <row r="805" spans="1:14" ht="15">
      <c r="A805" s="70"/>
      <c r="B805" s="68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</row>
    <row r="806" spans="1:14" ht="15">
      <c r="A806" s="70"/>
      <c r="B806" s="68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</row>
    <row r="807" spans="1:14" ht="15">
      <c r="A807" s="70"/>
      <c r="B807" s="68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</row>
    <row r="808" spans="1:14" ht="15">
      <c r="A808" s="70"/>
      <c r="B808" s="68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</row>
    <row r="809" spans="1:14" ht="15">
      <c r="A809" s="70"/>
      <c r="B809" s="68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</row>
    <row r="810" spans="1:14" ht="15">
      <c r="A810" s="70"/>
      <c r="B810" s="68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</row>
    <row r="811" spans="1:14" ht="15">
      <c r="A811" s="70"/>
      <c r="B811" s="68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</row>
    <row r="812" spans="1:14" ht="15">
      <c r="A812" s="70"/>
      <c r="B812" s="68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</row>
    <row r="813" spans="1:14" ht="15">
      <c r="A813" s="70"/>
      <c r="B813" s="68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</row>
    <row r="814" spans="1:14" ht="15">
      <c r="A814" s="70"/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</row>
    <row r="815" spans="1:14" ht="15">
      <c r="A815" s="70"/>
      <c r="B815" s="68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</row>
    <row r="816" spans="1:14" ht="15">
      <c r="A816" s="70"/>
      <c r="B816" s="68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</row>
    <row r="817" spans="1:14" ht="15">
      <c r="A817" s="70"/>
      <c r="B817" s="68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</row>
    <row r="818" spans="1:14" ht="15">
      <c r="A818" s="70"/>
      <c r="B818" s="68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</row>
    <row r="819" spans="1:14" ht="15">
      <c r="A819" s="70"/>
      <c r="B819" s="68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</row>
    <row r="820" spans="1:14" ht="15">
      <c r="A820" s="70"/>
      <c r="B820" s="68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</row>
    <row r="821" spans="1:14" ht="15">
      <c r="A821" s="70"/>
      <c r="B821" s="68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</row>
    <row r="822" spans="1:14" ht="15">
      <c r="A822" s="70"/>
      <c r="B822" s="68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</row>
    <row r="823" spans="1:14" ht="15">
      <c r="A823" s="70"/>
      <c r="B823" s="68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</row>
    <row r="824" spans="1:14" ht="15">
      <c r="A824" s="70"/>
      <c r="B824" s="68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</row>
    <row r="825" spans="1:14" ht="15">
      <c r="A825" s="70"/>
      <c r="B825" s="68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</row>
    <row r="826" spans="1:14" ht="15">
      <c r="A826" s="70"/>
      <c r="B826" s="68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</row>
    <row r="827" spans="1:14" ht="15">
      <c r="A827" s="70"/>
      <c r="B827" s="68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</row>
    <row r="828" spans="1:14" ht="15">
      <c r="A828" s="70"/>
      <c r="B828" s="68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</row>
    <row r="829" spans="1:14" ht="15">
      <c r="A829" s="70"/>
      <c r="B829" s="68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</row>
    <row r="830" spans="1:14" ht="15">
      <c r="A830" s="70"/>
      <c r="B830" s="68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</row>
    <row r="831" spans="1:14" ht="15">
      <c r="A831" s="70"/>
      <c r="B831" s="68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</row>
    <row r="832" spans="1:14" ht="15">
      <c r="A832" s="70"/>
      <c r="B832" s="68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</row>
    <row r="833" spans="1:14" ht="15">
      <c r="A833" s="70"/>
      <c r="B833" s="68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</row>
    <row r="834" spans="1:14" ht="15">
      <c r="A834" s="70"/>
      <c r="B834" s="68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</row>
    <row r="835" spans="1:14" ht="15">
      <c r="A835" s="70"/>
      <c r="B835" s="68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</row>
    <row r="836" spans="1:14" ht="15">
      <c r="A836" s="70"/>
      <c r="B836" s="68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</row>
    <row r="837" spans="1:14" ht="15">
      <c r="A837" s="70"/>
      <c r="B837" s="68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</row>
    <row r="838" spans="1:14" ht="15">
      <c r="A838" s="70"/>
      <c r="B838" s="68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</row>
    <row r="839" spans="1:14" ht="15">
      <c r="A839" s="70"/>
      <c r="B839" s="68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</row>
    <row r="840" spans="1:14" ht="15">
      <c r="A840" s="70"/>
      <c r="B840" s="68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</row>
    <row r="841" spans="1:14" ht="15">
      <c r="A841" s="70"/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</row>
    <row r="842" spans="1:14" ht="15">
      <c r="A842" s="70"/>
      <c r="B842" s="68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</row>
    <row r="843" spans="1:14" ht="15">
      <c r="A843" s="70"/>
      <c r="B843" s="68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</row>
    <row r="844" spans="1:14" ht="15">
      <c r="A844" s="70"/>
      <c r="B844" s="68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</row>
    <row r="845" spans="1:14" ht="15">
      <c r="A845" s="70"/>
      <c r="B845" s="68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</row>
    <row r="846" spans="1:14" ht="15">
      <c r="A846" s="70"/>
      <c r="B846" s="68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</row>
    <row r="847" spans="1:14" ht="15">
      <c r="A847" s="70"/>
      <c r="B847" s="68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</row>
    <row r="848" spans="1:14" ht="15">
      <c r="A848" s="70"/>
      <c r="B848" s="68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</row>
    <row r="849" spans="1:14" ht="15">
      <c r="A849" s="70"/>
      <c r="B849" s="68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</row>
    <row r="850" spans="1:14" ht="15">
      <c r="A850" s="70"/>
      <c r="B850" s="68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</row>
    <row r="851" spans="1:14" ht="15">
      <c r="A851" s="70"/>
      <c r="B851" s="68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</row>
    <row r="852" spans="1:14" ht="15">
      <c r="A852" s="70"/>
      <c r="B852" s="68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</row>
    <row r="853" spans="1:14" ht="15">
      <c r="A853" s="70"/>
      <c r="B853" s="68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</row>
    <row r="854" spans="1:14" ht="15">
      <c r="A854" s="70"/>
      <c r="B854" s="68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</row>
    <row r="855" spans="1:14" ht="15">
      <c r="A855" s="70"/>
      <c r="B855" s="68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</row>
    <row r="856" spans="1:14" ht="15">
      <c r="A856" s="70"/>
      <c r="B856" s="68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</row>
    <row r="857" spans="1:14" ht="15">
      <c r="A857" s="70"/>
      <c r="B857" s="68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</row>
    <row r="858" spans="1:14" ht="15">
      <c r="A858" s="70"/>
      <c r="B858" s="68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</row>
    <row r="859" spans="1:14" ht="15">
      <c r="A859" s="70"/>
      <c r="B859" s="68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</row>
    <row r="860" spans="1:14" ht="15">
      <c r="A860" s="70"/>
      <c r="B860" s="68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</row>
    <row r="861" spans="1:14" ht="15">
      <c r="A861" s="70"/>
      <c r="B861" s="68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</row>
    <row r="862" spans="1:14" ht="15">
      <c r="A862" s="70"/>
      <c r="B862" s="68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</row>
    <row r="863" spans="1:14" ht="15">
      <c r="A863" s="70"/>
      <c r="B863" s="68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</row>
    <row r="864" spans="1:14" ht="15">
      <c r="A864" s="70"/>
      <c r="B864" s="68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</row>
    <row r="865" spans="1:14" ht="15">
      <c r="A865" s="70"/>
      <c r="B865" s="68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</row>
    <row r="866" spans="1:14" ht="15">
      <c r="A866" s="70"/>
      <c r="B866" s="68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</row>
    <row r="867" spans="1:14" ht="15">
      <c r="A867" s="70"/>
      <c r="B867" s="68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</row>
    <row r="868" spans="1:14" ht="15">
      <c r="A868" s="70"/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</row>
    <row r="869" spans="1:14" ht="15">
      <c r="A869" s="70"/>
      <c r="B869" s="68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</row>
    <row r="870" spans="1:14" ht="15">
      <c r="A870" s="70"/>
      <c r="B870" s="68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</row>
    <row r="871" spans="1:14" ht="15">
      <c r="A871" s="70"/>
      <c r="B871" s="68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</row>
    <row r="872" spans="1:14" ht="15">
      <c r="A872" s="70"/>
      <c r="B872" s="68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</row>
    <row r="873" spans="1:14" ht="15">
      <c r="A873" s="70"/>
      <c r="B873" s="68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</row>
    <row r="874" spans="1:14" ht="15">
      <c r="A874" s="70"/>
      <c r="B874" s="68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</row>
    <row r="875" spans="1:14" ht="15">
      <c r="A875" s="70"/>
      <c r="B875" s="68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</row>
    <row r="876" spans="1:14" ht="15">
      <c r="A876" s="70"/>
      <c r="B876" s="68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</row>
    <row r="877" spans="1:14" ht="15">
      <c r="A877" s="70"/>
      <c r="B877" s="68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</row>
    <row r="878" spans="1:14" ht="15">
      <c r="A878" s="70"/>
      <c r="B878" s="68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</row>
    <row r="879" spans="1:14" ht="15">
      <c r="A879" s="70"/>
      <c r="B879" s="68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</row>
    <row r="880" spans="1:14" ht="15">
      <c r="A880" s="70"/>
      <c r="B880" s="68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</row>
  </sheetData>
  <sheetProtection password="C977" sheet="1"/>
  <mergeCells count="134">
    <mergeCell ref="G18:H18"/>
    <mergeCell ref="J18:K18"/>
    <mergeCell ref="C27:D27"/>
    <mergeCell ref="E27:F27"/>
    <mergeCell ref="H27:I27"/>
    <mergeCell ref="J27:K27"/>
    <mergeCell ref="J24:K24"/>
    <mergeCell ref="C23:D23"/>
    <mergeCell ref="C24:D24"/>
    <mergeCell ref="C21:F21"/>
    <mergeCell ref="L28:M28"/>
    <mergeCell ref="L26:M26"/>
    <mergeCell ref="L30:M30"/>
    <mergeCell ref="J30:K30"/>
    <mergeCell ref="J15:K15"/>
    <mergeCell ref="J25:K25"/>
    <mergeCell ref="J28:K28"/>
    <mergeCell ref="L27:M27"/>
    <mergeCell ref="J20:K20"/>
    <mergeCell ref="J21:K21"/>
    <mergeCell ref="G14:H14"/>
    <mergeCell ref="G19:H19"/>
    <mergeCell ref="G20:H20"/>
    <mergeCell ref="G16:H16"/>
    <mergeCell ref="G17:H17"/>
    <mergeCell ref="F11:M11"/>
    <mergeCell ref="C14:F14"/>
    <mergeCell ref="E12:M12"/>
    <mergeCell ref="B11:C11"/>
    <mergeCell ref="J19:K19"/>
    <mergeCell ref="B10:C10"/>
    <mergeCell ref="G15:H15"/>
    <mergeCell ref="D10:E10"/>
    <mergeCell ref="L23:M23"/>
    <mergeCell ref="J17:K17"/>
    <mergeCell ref="D8:M8"/>
    <mergeCell ref="I14:K14"/>
    <mergeCell ref="C15:F15"/>
    <mergeCell ref="C16:F16"/>
    <mergeCell ref="B12:C12"/>
    <mergeCell ref="G10:H10"/>
    <mergeCell ref="L14:M14"/>
    <mergeCell ref="E24:F24"/>
    <mergeCell ref="E25:F25"/>
    <mergeCell ref="E23:F23"/>
    <mergeCell ref="H23:I23"/>
    <mergeCell ref="H24:I24"/>
    <mergeCell ref="C20:F20"/>
    <mergeCell ref="H25:I25"/>
    <mergeCell ref="L24:M24"/>
    <mergeCell ref="K47:L47"/>
    <mergeCell ref="I46:J46"/>
    <mergeCell ref="B38:B40"/>
    <mergeCell ref="E35:F35"/>
    <mergeCell ref="K44:L44"/>
    <mergeCell ref="K35:L35"/>
    <mergeCell ref="K45:L45"/>
    <mergeCell ref="K43:L43"/>
    <mergeCell ref="K41:L41"/>
    <mergeCell ref="K46:L46"/>
    <mergeCell ref="C56:F56"/>
    <mergeCell ref="B49:B50"/>
    <mergeCell ref="I38:J39"/>
    <mergeCell ref="I43:J43"/>
    <mergeCell ref="I40:J40"/>
    <mergeCell ref="I47:J47"/>
    <mergeCell ref="I42:J42"/>
    <mergeCell ref="I41:J41"/>
    <mergeCell ref="I44:J44"/>
    <mergeCell ref="C53:F53"/>
    <mergeCell ref="J57:M57"/>
    <mergeCell ref="B63:H63"/>
    <mergeCell ref="J62:M62"/>
    <mergeCell ref="J61:M61"/>
    <mergeCell ref="C57:F57"/>
    <mergeCell ref="C58:F58"/>
    <mergeCell ref="B62:C62"/>
    <mergeCell ref="K42:L42"/>
    <mergeCell ref="I45:J45"/>
    <mergeCell ref="H38:H39"/>
    <mergeCell ref="H29:I29"/>
    <mergeCell ref="H35:J35"/>
    <mergeCell ref="J29:K29"/>
    <mergeCell ref="H30:I30"/>
    <mergeCell ref="L25:M25"/>
    <mergeCell ref="L29:M29"/>
    <mergeCell ref="G38:G39"/>
    <mergeCell ref="K38:L40"/>
    <mergeCell ref="D9:M9"/>
    <mergeCell ref="I10:M10"/>
    <mergeCell ref="D11:E11"/>
    <mergeCell ref="C19:F19"/>
    <mergeCell ref="C17:F17"/>
    <mergeCell ref="B9:C9"/>
    <mergeCell ref="B2:M2"/>
    <mergeCell ref="C4:M4"/>
    <mergeCell ref="D6:M6"/>
    <mergeCell ref="D7:M7"/>
    <mergeCell ref="B7:C7"/>
    <mergeCell ref="B8:C8"/>
    <mergeCell ref="G21:H21"/>
    <mergeCell ref="J16:K16"/>
    <mergeCell ref="C35:D35"/>
    <mergeCell ref="E28:F28"/>
    <mergeCell ref="J23:K23"/>
    <mergeCell ref="J26:K26"/>
    <mergeCell ref="H26:I26"/>
    <mergeCell ref="H28:I28"/>
    <mergeCell ref="C18:F18"/>
    <mergeCell ref="C29:D29"/>
    <mergeCell ref="E26:F26"/>
    <mergeCell ref="E38:F40"/>
    <mergeCell ref="C26:D26"/>
    <mergeCell ref="C28:D28"/>
    <mergeCell ref="C38:D40"/>
    <mergeCell ref="C30:D30"/>
    <mergeCell ref="E30:F30"/>
    <mergeCell ref="E29:F29"/>
    <mergeCell ref="C25:D25"/>
    <mergeCell ref="J51:M51"/>
    <mergeCell ref="J53:M53"/>
    <mergeCell ref="J55:M55"/>
    <mergeCell ref="G49:G50"/>
    <mergeCell ref="C54:F54"/>
    <mergeCell ref="C55:F55"/>
    <mergeCell ref="C49:F50"/>
    <mergeCell ref="C51:F51"/>
    <mergeCell ref="C52:F52"/>
    <mergeCell ref="Q17:R18"/>
    <mergeCell ref="O16:P16"/>
    <mergeCell ref="O13:P13"/>
    <mergeCell ref="O14:P14"/>
    <mergeCell ref="O15:P15"/>
    <mergeCell ref="Q14:R15"/>
  </mergeCells>
  <conditionalFormatting sqref="B31:B33 B28:B29">
    <cfRule type="expression" priority="333" dxfId="34" stopIfTrue="1">
      <formula>A28=1</formula>
    </cfRule>
  </conditionalFormatting>
  <conditionalFormatting sqref="Q32:S32 T31:T32">
    <cfRule type="cellIs" priority="270" dxfId="7" operator="equal" stopIfTrue="1">
      <formula>0</formula>
    </cfRule>
  </conditionalFormatting>
  <conditionalFormatting sqref="Q32 S32">
    <cfRule type="containsText" priority="269" dxfId="7" operator="containsText" stopIfTrue="1" text="ERRO">
      <formula>NOT(ISERROR(SEARCH("ERRO",Q32)))</formula>
    </cfRule>
  </conditionalFormatting>
  <conditionalFormatting sqref="W32">
    <cfRule type="cellIs" priority="360" dxfId="38" operator="greaterThan" stopIfTrue="1">
      <formula>$E$29&gt;0</formula>
    </cfRule>
  </conditionalFormatting>
  <conditionalFormatting sqref="B21 B30">
    <cfRule type="expression" priority="158" dxfId="34" stopIfTrue="1">
      <formula>A21=1</formula>
    </cfRule>
  </conditionalFormatting>
  <conditionalFormatting sqref="R30:T30">
    <cfRule type="cellIs" priority="157" dxfId="7" operator="equal" stopIfTrue="1">
      <formula>0</formula>
    </cfRule>
  </conditionalFormatting>
  <conditionalFormatting sqref="S30">
    <cfRule type="containsText" priority="156" dxfId="7" operator="containsText" stopIfTrue="1" text="ERRO">
      <formula>NOT(ISERROR(SEARCH("ERRO",S30)))</formula>
    </cfRule>
  </conditionalFormatting>
  <conditionalFormatting sqref="B24:B27">
    <cfRule type="expression" priority="148" dxfId="34" stopIfTrue="1">
      <formula>A24=1</formula>
    </cfRule>
  </conditionalFormatting>
  <conditionalFormatting sqref="Z28:Z29">
    <cfRule type="cellIs" priority="147" dxfId="7" operator="equal" stopIfTrue="1">
      <formula>0</formula>
    </cfRule>
  </conditionalFormatting>
  <conditionalFormatting sqref="C24:D24">
    <cfRule type="cellIs" priority="149" dxfId="0" operator="between" stopIfTrue="1">
      <formula>$P$28</formula>
      <formula>$Q$28</formula>
    </cfRule>
    <cfRule type="cellIs" priority="150" dxfId="0" operator="between" stopIfTrue="1">
      <formula>$R$29</formula>
      <formula>$S$29</formula>
    </cfRule>
  </conditionalFormatting>
  <conditionalFormatting sqref="E24:F24">
    <cfRule type="cellIs" priority="101" dxfId="0" operator="between" stopIfTrue="1">
      <formula>$P$28</formula>
      <formula>$Q$28</formula>
    </cfRule>
    <cfRule type="cellIs" priority="103" dxfId="0" operator="notEqual" stopIfTrue="1">
      <formula>$P$35</formula>
    </cfRule>
    <cfRule type="cellIs" priority="151" dxfId="0" operator="between" stopIfTrue="1">
      <formula>$P$28</formula>
      <formula>$Q$28</formula>
    </cfRule>
    <cfRule type="cellIs" priority="152" dxfId="0" operator="between" stopIfTrue="1">
      <formula>$P$29</formula>
      <formula>$Q$29</formula>
    </cfRule>
    <cfRule type="cellIs" priority="153" dxfId="0" operator="notEqual" stopIfTrue="1">
      <formula>$P$35</formula>
    </cfRule>
  </conditionalFormatting>
  <conditionalFormatting sqref="E25:F25">
    <cfRule type="cellIs" priority="154" dxfId="0" operator="between" stopIfTrue="1">
      <formula>$P$28</formula>
      <formula>$Q$28</formula>
    </cfRule>
    <cfRule type="cellIs" priority="155" dxfId="0" operator="between" stopIfTrue="1">
      <formula>$P$29</formula>
      <formula>$Q$29</formula>
    </cfRule>
  </conditionalFormatting>
  <conditionalFormatting sqref="E28:F28">
    <cfRule type="expression" priority="24" dxfId="7" stopIfTrue="1">
      <formula>$C$28&gt;0</formula>
    </cfRule>
    <cfRule type="cellIs" priority="99" dxfId="0" operator="between" stopIfTrue="1">
      <formula>$P$29</formula>
      <formula>$Q$29</formula>
    </cfRule>
    <cfRule type="cellIs" priority="100" dxfId="0" operator="notEqual" stopIfTrue="1">
      <formula>$V$20</formula>
    </cfRule>
    <cfRule type="cellIs" priority="121" dxfId="0" operator="notEqual" stopIfTrue="1">
      <formula>$P$34</formula>
    </cfRule>
    <cfRule type="cellIs" priority="140" dxfId="0" operator="between" stopIfTrue="1">
      <formula>$P$28</formula>
      <formula>$Q$28</formula>
    </cfRule>
    <cfRule type="cellIs" priority="141" dxfId="0" operator="between" stopIfTrue="1">
      <formula>$P$29</formula>
      <formula>$Q$29</formula>
    </cfRule>
  </conditionalFormatting>
  <conditionalFormatting sqref="E29:F29">
    <cfRule type="expression" priority="18" dxfId="0" stopIfTrue="1">
      <formula>$C$27&lt;&gt;0</formula>
    </cfRule>
    <cfRule type="expression" priority="27" dxfId="0" stopIfTrue="1">
      <formula>Form_NGen!#REF!&gt;0</formula>
    </cfRule>
    <cfRule type="cellIs" priority="123" dxfId="0" operator="notBetween" stopIfTrue="1">
      <formula>$Z$29</formula>
      <formula>$U$29</formula>
    </cfRule>
    <cfRule type="cellIs" priority="126" dxfId="0" operator="between" stopIfTrue="1">
      <formula>$P$28</formula>
      <formula>$Q$28</formula>
    </cfRule>
    <cfRule type="cellIs" priority="127" dxfId="0" operator="between" stopIfTrue="1">
      <formula>$P$29</formula>
      <formula>$Q$29</formula>
    </cfRule>
    <cfRule type="cellIs" priority="128" dxfId="0" operator="equal" stopIfTrue="1">
      <formula>$P$24</formula>
    </cfRule>
    <cfRule type="cellIs" priority="136" dxfId="0" operator="equal" stopIfTrue="1">
      <formula>$P$25</formula>
    </cfRule>
    <cfRule type="cellIs" priority="137" dxfId="0" operator="equal" stopIfTrue="1">
      <formula>$P$26</formula>
    </cfRule>
  </conditionalFormatting>
  <conditionalFormatting sqref="E26:F26 E27">
    <cfRule type="cellIs" priority="372" dxfId="0" operator="between" stopIfTrue="1">
      <formula>$P$28</formula>
      <formula>$Q$28</formula>
    </cfRule>
    <cfRule type="cellIs" priority="373" dxfId="0" operator="between" stopIfTrue="1">
      <formula>$P$29</formula>
      <formula>$Q$29</formula>
    </cfRule>
    <cfRule type="cellIs" priority="374" dxfId="0" operator="notEqual" stopIfTrue="1">
      <formula>$V$20</formula>
    </cfRule>
  </conditionalFormatting>
  <conditionalFormatting sqref="E27:F27">
    <cfRule type="expression" priority="20" dxfId="7" stopIfTrue="1">
      <formula>$C$27&lt;&gt;0</formula>
    </cfRule>
    <cfRule type="expression" priority="21" dxfId="0" stopIfTrue="1">
      <formula>$C$27&gt;0</formula>
    </cfRule>
  </conditionalFormatting>
  <conditionalFormatting sqref="T28:T29">
    <cfRule type="cellIs" priority="17" dxfId="7" operator="equal" stopIfTrue="1">
      <formula>0</formula>
    </cfRule>
  </conditionalFormatting>
  <conditionalFormatting sqref="Q24:U24 R25:S25 U29:W29 U28:Y28 T25:T27">
    <cfRule type="cellIs" priority="16" dxfId="7" operator="equal" stopIfTrue="1">
      <formula>0</formula>
    </cfRule>
  </conditionalFormatting>
  <conditionalFormatting sqref="Q24 S24:S25 T24">
    <cfRule type="containsText" priority="15" dxfId="7" operator="containsText" stopIfTrue="1" text="ERRO">
      <formula>NOT(ISERROR(SEARCH("ERRO",Q24)))</formula>
    </cfRule>
  </conditionalFormatting>
  <conditionalFormatting sqref="Q27:S28">
    <cfRule type="cellIs" priority="14" dxfId="7" operator="equal" stopIfTrue="1">
      <formula>0</formula>
    </cfRule>
  </conditionalFormatting>
  <conditionalFormatting sqref="Q27 S28">
    <cfRule type="containsText" priority="13" dxfId="7" operator="containsText" stopIfTrue="1" text="ERRO">
      <formula>NOT(ISERROR(SEARCH("ERRO",Q27)))</formula>
    </cfRule>
  </conditionalFormatting>
  <conditionalFormatting sqref="Q26:S27">
    <cfRule type="cellIs" priority="12" dxfId="7" operator="equal" stopIfTrue="1">
      <formula>0</formula>
    </cfRule>
  </conditionalFormatting>
  <conditionalFormatting sqref="Q26:Q27 S26:S27">
    <cfRule type="containsText" priority="11" dxfId="7" operator="containsText" stopIfTrue="1" text="ERRO">
      <formula>NOT(ISERROR(SEARCH("ERRO",Q26)))</formula>
    </cfRule>
  </conditionalFormatting>
  <conditionalFormatting sqref="T26:T27">
    <cfRule type="containsText" priority="10" dxfId="7" operator="containsText" stopIfTrue="1" text="ERRO">
      <formula>NOT(ISERROR(SEARCH("ERRO",T26)))</formula>
    </cfRule>
  </conditionalFormatting>
  <conditionalFormatting sqref="C28:D28">
    <cfRule type="expression" priority="3" dxfId="0" stopIfTrue="1">
      <formula>$E$29&gt;0</formula>
    </cfRule>
    <cfRule type="expression" priority="6" dxfId="0" stopIfTrue="1">
      <formula>$C$27&gt;0</formula>
    </cfRule>
    <cfRule type="expression" priority="7" dxfId="0" stopIfTrue="1">
      <formula>$C$26&gt;0</formula>
    </cfRule>
    <cfRule type="expression" priority="8" dxfId="0" stopIfTrue="1">
      <formula>$E$25&gt;0</formula>
    </cfRule>
    <cfRule type="expression" priority="9" dxfId="0" stopIfTrue="1">
      <formula>$C$24&gt;0</formula>
    </cfRule>
  </conditionalFormatting>
  <conditionalFormatting sqref="C26:D26">
    <cfRule type="expression" priority="1" dxfId="0" stopIfTrue="1">
      <formula>$E$29&gt;0</formula>
    </cfRule>
    <cfRule type="expression" priority="5" dxfId="0" stopIfTrue="1">
      <formula>$C$28&gt;0</formula>
    </cfRule>
  </conditionalFormatting>
  <conditionalFormatting sqref="C27:D27">
    <cfRule type="expression" priority="2" dxfId="0" stopIfTrue="1">
      <formula>$E$29&gt;0</formula>
    </cfRule>
    <cfRule type="expression" priority="4" dxfId="0" stopIfTrue="1">
      <formula>$C$28&gt;0</formula>
    </cfRule>
  </conditionalFormatting>
  <dataValidations count="10">
    <dataValidation errorStyle="warning" type="textLength" operator="equal" allowBlank="1" showInputMessage="1" showErrorMessage="1" error="Verifique se o número de registo está correcto  " sqref="B41:B46 D6">
      <formula1>7</formula1>
    </dataValidation>
    <dataValidation errorStyle="warning" allowBlank="1" showInputMessage="1" showErrorMessage="1" sqref="C28"/>
    <dataValidation type="list" allowBlank="1" showInputMessage="1" showErrorMessage="1" sqref="K36">
      <formula1>Form_NGen!#REF!</formula1>
    </dataValidation>
    <dataValidation type="list" allowBlank="1" showInputMessage="1" showErrorMessage="1" sqref="D9">
      <formula1>$B$99:$B$319</formula1>
    </dataValidation>
    <dataValidation type="list" allowBlank="1" showInputMessage="1" showErrorMessage="1" sqref="F10">
      <formula1>$Q$99:$Q$112</formula1>
    </dataValidation>
    <dataValidation type="list" allowBlank="1" showInputMessage="1" showErrorMessage="1" sqref="I10:N10">
      <formula1>$E$99:$E$137</formula1>
    </dataValidation>
    <dataValidation type="list" allowBlank="1" showInputMessage="1" showErrorMessage="1" sqref="C35">
      <formula1>$O$40:$O$44</formula1>
    </dataValidation>
    <dataValidation type="list" allowBlank="1" showInputMessage="1" showErrorMessage="1" sqref="G15:H15 G16:G20">
      <formula1>$B$98:$B$318</formula1>
    </dataValidation>
    <dataValidation type="list" allowBlank="1" showInputMessage="1" showErrorMessage="1" sqref="O18 O20">
      <formula1>$V$13:$V$17</formula1>
    </dataValidation>
    <dataValidation type="list" allowBlank="1" showInputMessage="1" showErrorMessage="1" sqref="O15:P15">
      <formula1>$W$13:$W$16</formula1>
    </dataValidation>
  </dataValidations>
  <printOptions horizontalCentered="1" verticalCentered="1"/>
  <pageMargins left="0.1968503937007874" right="0.03937007874015748" top="0.1968503937007874" bottom="0.1968503937007874" header="0.1968503937007874" footer="0.1968503937007874"/>
  <pageSetup fitToHeight="1" fitToWidth="1" horizontalDpi="600" verticalDpi="600" orientation="portrait" paperSize="9" scale="43" r:id="rId5"/>
  <headerFooter scaleWithDoc="0">
    <oddHeader>&amp;C
&amp;G&amp;R
</oddHeader>
    <oddFooter>&amp;C&amp;7INFARMED - Autoridade Nacional do Medicamento e Produtos de Saúde, I.P.
Parque de Saúde de Lisboa - Av. do Brasil, 53 * 1749-004 Lisboa * Tel.: +351 217 987 100 *  Fax: +351 217 987 316  * Website: www.infarmed.pt * E-mail: infarmed@infarmed.pt</oddFooter>
  </headerFooter>
  <ignoredErrors>
    <ignoredError sqref="B36 G40:H40" numberStoredAsText="1"/>
    <ignoredError sqref="G52:G57 R35" evalError="1"/>
  </ignoredError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Infarmed</dc:creator>
  <cp:keywords/>
  <dc:description/>
  <cp:lastModifiedBy>georgina jesus</cp:lastModifiedBy>
  <cp:lastPrinted>2019-10-04T13:28:58Z</cp:lastPrinted>
  <dcterms:created xsi:type="dcterms:W3CDTF">2008-07-23T17:00:16Z</dcterms:created>
  <dcterms:modified xsi:type="dcterms:W3CDTF">2020-12-31T19:01:50Z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