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Form_NGen " sheetId="1" r:id="rId1"/>
  </sheets>
  <definedNames>
    <definedName name="_xlfn.AVERAGEIF" hidden="1">#NAME?</definedName>
    <definedName name="_xlnm.Print_Area" localSheetId="0">'Form_NGen '!$B$1:$P$63</definedName>
  </definedNames>
  <calcPr fullCalcOnLoad="1"/>
</workbook>
</file>

<file path=xl/comments1.xml><?xml version="1.0" encoding="utf-8"?>
<comments xmlns="http://schemas.openxmlformats.org/spreadsheetml/2006/main">
  <authors>
    <author>M80322</author>
    <author>fernanda ferrador</author>
    <author>Fernanda Ferrador</author>
  </authors>
  <commentList>
    <comment ref="G15" authorId="0">
      <text>
        <r>
          <rPr>
            <b/>
            <sz val="12"/>
            <rFont val="Calisto MT"/>
            <family val="1"/>
          </rPr>
          <t>PREENCHER APENAS NOS CASOS APLICÁVEIS</t>
        </r>
      </text>
    </comment>
    <comment ref="J38" authorId="1">
      <text>
        <r>
          <rPr>
            <b/>
            <sz val="13"/>
            <rFont val="Arial"/>
            <family val="2"/>
          </rPr>
          <t xml:space="preserve">
PVA REFERÊNCIA   + TAXA DE COMERCIALIZAÇÃO (0,4%) 
</t>
        </r>
      </text>
    </comment>
    <comment ref="H53" authorId="0">
      <text>
        <r>
          <rPr>
            <b/>
            <sz val="13"/>
            <rFont val="Arial"/>
            <family val="2"/>
          </rPr>
          <t xml:space="preserve">
PREÇO DE AQUISIÇÃO = PVA REFERÊNCIA + TAXA DE COMERCIALIZAÇÃO (0,4%) + IVA (6%)
</t>
        </r>
      </text>
    </comment>
    <comment ref="O19" authorId="2">
      <text>
        <r>
          <rPr>
            <b/>
            <sz val="14"/>
            <rFont val="Tahoma"/>
            <family val="2"/>
          </rPr>
          <t xml:space="preserve">
Escolher o tipo de Classificação do Medicamento: 
      -  Envase  Normal
      -  Envase Clínico </t>
        </r>
      </text>
    </comment>
  </commentList>
</comments>
</file>

<file path=xl/sharedStrings.xml><?xml version="1.0" encoding="utf-8"?>
<sst xmlns="http://schemas.openxmlformats.org/spreadsheetml/2006/main" count="357" uniqueCount="339">
  <si>
    <t>Nº DE REGISTO</t>
  </si>
  <si>
    <t>MARCA</t>
  </si>
  <si>
    <t>FORMA FARMACÊUTICA</t>
  </si>
  <si>
    <t>APRESENTAÇÃO</t>
  </si>
  <si>
    <t>DCI</t>
  </si>
  <si>
    <t>DOSAGEM</t>
  </si>
  <si>
    <t>PAÍSES</t>
  </si>
  <si>
    <t>ESPANHA</t>
  </si>
  <si>
    <t>PVA</t>
  </si>
  <si>
    <t>Y</t>
  </si>
  <si>
    <t>APRESENTAÇÃO/DOSAGEM</t>
  </si>
  <si>
    <r>
      <t>APRESENTAÇÃO            R</t>
    </r>
    <r>
      <rPr>
        <b/>
        <vertAlign val="subscript"/>
        <sz val="16"/>
        <rFont val="Arial"/>
        <family val="2"/>
      </rPr>
      <t>2</t>
    </r>
  </si>
  <si>
    <t>APRESENTAÇÃO                         Y</t>
  </si>
  <si>
    <r>
      <t>R</t>
    </r>
    <r>
      <rPr>
        <b/>
        <vertAlign val="subscript"/>
        <sz val="18"/>
        <rFont val="Arial"/>
        <family val="2"/>
      </rPr>
      <t xml:space="preserve">2 </t>
    </r>
    <r>
      <rPr>
        <b/>
        <sz val="14"/>
        <rFont val="Arial"/>
        <family val="2"/>
      </rPr>
      <t>- Proporcionalidade da dimensão da apresentação</t>
    </r>
  </si>
  <si>
    <r>
      <t>R</t>
    </r>
    <r>
      <rPr>
        <b/>
        <vertAlign val="subscript"/>
        <sz val="18"/>
        <rFont val="Arial"/>
        <family val="2"/>
      </rPr>
      <t>1</t>
    </r>
    <r>
      <rPr>
        <b/>
        <sz val="14"/>
        <rFont val="Arial"/>
        <family val="2"/>
      </rPr>
      <t xml:space="preserve"> - Proporcionalidade da dosagem</t>
    </r>
  </si>
  <si>
    <t>Nº DE 
REGISTO</t>
  </si>
  <si>
    <t>Nº DE
 REGISTO</t>
  </si>
  <si>
    <t>Aditivo para banho</t>
  </si>
  <si>
    <t>Cápsula</t>
  </si>
  <si>
    <t>Cápsula de libertação modificada</t>
  </si>
  <si>
    <t>Cápsula de libertação prolongada</t>
  </si>
  <si>
    <t>Cápsula gastrorresistente</t>
  </si>
  <si>
    <t>Cápsula mole</t>
  </si>
  <si>
    <t>Cápsula mole vaginal</t>
  </si>
  <si>
    <t>Chá medicinal</t>
  </si>
  <si>
    <t>Chá medicinal instantâneo</t>
  </si>
  <si>
    <t>Champô</t>
  </si>
  <si>
    <t>Cola para tecidos</t>
  </si>
  <si>
    <t>Colírio de libertação prolongada</t>
  </si>
  <si>
    <t>Colírio, comprimido e solvente para solução</t>
  </si>
  <si>
    <t>Colírio, solução</t>
  </si>
  <si>
    <t>Colírio, suspensão</t>
  </si>
  <si>
    <t>Comprimido</t>
  </si>
  <si>
    <t>Comprimido + Suspensão Oral</t>
  </si>
  <si>
    <t>Comprimido bucal</t>
  </si>
  <si>
    <t>Comprimido bucal mucoadesivo</t>
  </si>
  <si>
    <t>Comprimido de libertação modificada</t>
  </si>
  <si>
    <t>Comprimido de libertação prolongada</t>
  </si>
  <si>
    <t>Comprimido de libertação prolongada revestido por película</t>
  </si>
  <si>
    <t>Comprimido dispersível</t>
  </si>
  <si>
    <t>Comprimido dispersível ou para mastigar</t>
  </si>
  <si>
    <t>Comprimido efervescente</t>
  </si>
  <si>
    <t>Comprimido gastrorresistente</t>
  </si>
  <si>
    <t>comprimido gastrorresistente de libertação prolongada</t>
  </si>
  <si>
    <t>Comprimido orodispersível</t>
  </si>
  <si>
    <t>Comprimido para chupar</t>
  </si>
  <si>
    <t>Comprimido para mastigar</t>
  </si>
  <si>
    <t>Comprimido para suspensão rectal</t>
  </si>
  <si>
    <t>Comprimido revestido</t>
  </si>
  <si>
    <t>Comprimido revestido por película</t>
  </si>
  <si>
    <t>Comprimido solúvel</t>
  </si>
  <si>
    <t>Comprimido sublingual</t>
  </si>
  <si>
    <t>Comprimido vaginal</t>
  </si>
  <si>
    <t>Concentrado e solvente para solução para perfusão</t>
  </si>
  <si>
    <t>Concentrado para solução cutânea</t>
  </si>
  <si>
    <t>Concentrado para solução injectável</t>
  </si>
  <si>
    <t>Concentrado para solução injectável ou para perfusão</t>
  </si>
  <si>
    <t>Concentrado para solução oral</t>
  </si>
  <si>
    <t>Concentrado para solução para perfusão</t>
  </si>
  <si>
    <t>Concentrado para suspensão para perfusão</t>
  </si>
  <si>
    <t>Conjunto para preparações radiofarmacêuticas</t>
  </si>
  <si>
    <t>Creme</t>
  </si>
  <si>
    <t>Creme rectal</t>
  </si>
  <si>
    <t>Creme vaginal</t>
  </si>
  <si>
    <t>Creme vaginal + Óvulo</t>
  </si>
  <si>
    <t>Emplastro medicamentoso</t>
  </si>
  <si>
    <t>Emplastro para teste cutâneo</t>
  </si>
  <si>
    <t>Emulsão cutânea</t>
  </si>
  <si>
    <t>Emulsão e suspensão para emulsão injectável</t>
  </si>
  <si>
    <t>Emulsão injectável</t>
  </si>
  <si>
    <t>Emulsão injectável ou para perfusão</t>
  </si>
  <si>
    <t>Emulsão oral</t>
  </si>
  <si>
    <t>Emulsão para perfusão</t>
  </si>
  <si>
    <t>Esponja medicamentosa</t>
  </si>
  <si>
    <t>Espuma cutânea</t>
  </si>
  <si>
    <t>Espuma rectal</t>
  </si>
  <si>
    <t>Espuma vaginal</t>
  </si>
  <si>
    <t>Gás medicinal comprimido</t>
  </si>
  <si>
    <t>Gás medicinal criogénico</t>
  </si>
  <si>
    <t>Gás medicinal liquefeito</t>
  </si>
  <si>
    <t>Gás para inalação</t>
  </si>
  <si>
    <t>Gel</t>
  </si>
  <si>
    <t>Gel bucal</t>
  </si>
  <si>
    <t>Gel dental</t>
  </si>
  <si>
    <t>Gel endocervical</t>
  </si>
  <si>
    <t>Gel intestinal</t>
  </si>
  <si>
    <t>Gel nasal</t>
  </si>
  <si>
    <t>Gel oftálmico</t>
  </si>
  <si>
    <t>Gel oral</t>
  </si>
  <si>
    <t>Gel periodontal</t>
  </si>
  <si>
    <t>Gel rectal</t>
  </si>
  <si>
    <t>Gel uretral</t>
  </si>
  <si>
    <t>Gel vaginal</t>
  </si>
  <si>
    <t>Gerador de radionuclidos</t>
  </si>
  <si>
    <t>Glóbulos</t>
  </si>
  <si>
    <t>Goma para mascar medicamentosa</t>
  </si>
  <si>
    <t>Gotas auriculares ou colírio, solução</t>
  </si>
  <si>
    <t>Gotas auriculares, solução</t>
  </si>
  <si>
    <t>Gotas auriculares, suspensão</t>
  </si>
  <si>
    <t>Gotas nasais, solução</t>
  </si>
  <si>
    <t>Gotas orais, solução</t>
  </si>
  <si>
    <t>Gotas orais, suspensão</t>
  </si>
  <si>
    <t>Granulado</t>
  </si>
  <si>
    <t>Granulado de libertação modificada</t>
  </si>
  <si>
    <t>Granulado de libertação prolongada</t>
  </si>
  <si>
    <t>Granulado de libertação prolongada para suspensão oral</t>
  </si>
  <si>
    <t>Granulado efervescente</t>
  </si>
  <si>
    <t>Granulado gastrorresistente</t>
  </si>
  <si>
    <t>Granulado gastrorresistente para suspensão oral</t>
  </si>
  <si>
    <t>Granulado para solução oral</t>
  </si>
  <si>
    <t>Granulado para solução oral ou rectal</t>
  </si>
  <si>
    <t>Granulado para suspensão oral</t>
  </si>
  <si>
    <t>Implante</t>
  </si>
  <si>
    <t>Implante em cadeia</t>
  </si>
  <si>
    <t>Implante, pó para suspensão</t>
  </si>
  <si>
    <t>Inserto dental</t>
  </si>
  <si>
    <t>Inserto oftálmico</t>
  </si>
  <si>
    <t>Lápis uretral</t>
  </si>
  <si>
    <t>Liofilizado oral</t>
  </si>
  <si>
    <t>Liofilizado para solução para perfusão</t>
  </si>
  <si>
    <t>Líquido cutâneo</t>
  </si>
  <si>
    <t>Líquido para inalação por vaporização</t>
  </si>
  <si>
    <t>Líquido para irrigação vesical</t>
  </si>
  <si>
    <t>Óvulo</t>
  </si>
  <si>
    <t>Pasta bucal</t>
  </si>
  <si>
    <t>Pasta cutânea</t>
  </si>
  <si>
    <t>Pasta dentífrica</t>
  </si>
  <si>
    <t>Pasta oral</t>
  </si>
  <si>
    <t>Pastilha</t>
  </si>
  <si>
    <t>Pastilha mole</t>
  </si>
  <si>
    <t>Película orodispersível</t>
  </si>
  <si>
    <t>Penso impregnado</t>
  </si>
  <si>
    <t>Pó cutâneo</t>
  </si>
  <si>
    <t>Pó e solução para solução injectável</t>
  </si>
  <si>
    <t>Pó e solvente para cola para tecidos</t>
  </si>
  <si>
    <t>Pó e solvente para concentrado para solução para perfusão</t>
  </si>
  <si>
    <t>Pó e solvente para solução injectável</t>
  </si>
  <si>
    <t>Pó e solvente para solução injectável em seringa pré-cheia</t>
  </si>
  <si>
    <t>Pó e solvente para solução injectável ou para perfusão</t>
  </si>
  <si>
    <t>Pó e solvente para solução oral</t>
  </si>
  <si>
    <t>Pó e solvente para solução para inalação por nebulização</t>
  </si>
  <si>
    <t>Pó e solvente para solução para perfusão</t>
  </si>
  <si>
    <t>Pó e solvente para solução para uso intravesical</t>
  </si>
  <si>
    <t>Pó e suspensão para suspensão injectável</t>
  </si>
  <si>
    <t>Pó e veículo para dispersão injectável</t>
  </si>
  <si>
    <t>Pó e veículo para suspensão injectável</t>
  </si>
  <si>
    <t>Pó e veículo para suspensão injectável de libertação prolongada</t>
  </si>
  <si>
    <t>Pó e veículo para suspensão oral</t>
  </si>
  <si>
    <t>Pó e veículo para suspensão para uso intravesical</t>
  </si>
  <si>
    <t>Pó efervescente</t>
  </si>
  <si>
    <t>Pó oral</t>
  </si>
  <si>
    <t>Pó para concentrado para solução injectável ou para perfusão</t>
  </si>
  <si>
    <t>Pó para concentrado para solução para perfusão</t>
  </si>
  <si>
    <t>Pó para inalação</t>
  </si>
  <si>
    <t>Pó para inalação em recipiente unidose</t>
  </si>
  <si>
    <t>Pó para inalação, cápsula</t>
  </si>
  <si>
    <t>Pó para líquido para irrigação vesical</t>
  </si>
  <si>
    <t>Pó para pulverização cutânea</t>
  </si>
  <si>
    <t>Pó para solução injectável</t>
  </si>
  <si>
    <t>Pó para solução injectável ou para perfusão</t>
  </si>
  <si>
    <t>Pó para solução injectável ou para solução para inalação por nebulização</t>
  </si>
  <si>
    <t>Pó para solução oral</t>
  </si>
  <si>
    <t>Pó para solução ou para suspensão injectável</t>
  </si>
  <si>
    <t>Pó para solução para perfusão</t>
  </si>
  <si>
    <t>Pó para solução vaginal</t>
  </si>
  <si>
    <t>Pó para suspensão injectável</t>
  </si>
  <si>
    <t>Pó para suspensão injectável + Suspensão injectável</t>
  </si>
  <si>
    <t>Pó para suspensão oral</t>
  </si>
  <si>
    <t>Pó para suspensão oral ou rectal</t>
  </si>
  <si>
    <t>Pó para suspensão para implantação</t>
  </si>
  <si>
    <t>Pó para suspensão para perfusão</t>
  </si>
  <si>
    <t>Pó periodontal</t>
  </si>
  <si>
    <t>Pomada</t>
  </si>
  <si>
    <t>Pomada nasal</t>
  </si>
  <si>
    <t>Pomada oftálmica</t>
  </si>
  <si>
    <t>Pomada rectal</t>
  </si>
  <si>
    <t>Precursor radiofarmacêutico</t>
  </si>
  <si>
    <t>Preparação para pulverização sublingual</t>
  </si>
  <si>
    <t>Sistema de libertação vaginal</t>
  </si>
  <si>
    <t>Sistema transdérmico</t>
  </si>
  <si>
    <t>Solução bucal</t>
  </si>
  <si>
    <t>Solução cutânea</t>
  </si>
  <si>
    <t>Solução dental</t>
  </si>
  <si>
    <t>Solução gastroentérica</t>
  </si>
  <si>
    <t>Solução gengival</t>
  </si>
  <si>
    <t>Solução injectável</t>
  </si>
  <si>
    <t>Solução injectável em caneta pré-cheia</t>
  </si>
  <si>
    <t>Solução injectável em seringa pré-cheia</t>
  </si>
  <si>
    <t>Solução injectável ou concentrado para solução para perfusão</t>
  </si>
  <si>
    <t>Solução injectável ou para perfusão</t>
  </si>
  <si>
    <t>Solução oral</t>
  </si>
  <si>
    <t>Solução oral + Pó para solução oral</t>
  </si>
  <si>
    <t>Solução para conservação de órgãos</t>
  </si>
  <si>
    <t>Solução para diálise peritoneal</t>
  </si>
  <si>
    <t>Solução para dispersão injectável ou para perfusão</t>
  </si>
  <si>
    <t>Solução para gargarejar</t>
  </si>
  <si>
    <t>Solução para hemodiálise</t>
  </si>
  <si>
    <t>Solução para hemodiálise ou hemofiltração</t>
  </si>
  <si>
    <t>Solução para hemodiálise, hemodiafiltração e hemofiltração</t>
  </si>
  <si>
    <t>Solução para hemofiltração</t>
  </si>
  <si>
    <t>Solução para inalação por nebulização</t>
  </si>
  <si>
    <t>Solução para inalação por vaporização</t>
  </si>
  <si>
    <t>Solução para lavagem da boca</t>
  </si>
  <si>
    <t>Solução para lavagem oftálmica</t>
  </si>
  <si>
    <t>Solução para modificação de fracção sanguínea</t>
  </si>
  <si>
    <t>Solução para perfusão</t>
  </si>
  <si>
    <t>Solução para perfusão e para solução oral</t>
  </si>
  <si>
    <t>Solução para pulverização bucal</t>
  </si>
  <si>
    <t>Solução para pulverização bucal ou nasal</t>
  </si>
  <si>
    <t>Solução para pulverização cutânea</t>
  </si>
  <si>
    <t>Solução para pulverização nasal</t>
  </si>
  <si>
    <t>Solução para teste cutâneo em picada</t>
  </si>
  <si>
    <t>Solução rectal</t>
  </si>
  <si>
    <t>Solução vaginal</t>
  </si>
  <si>
    <t>Soluções para cola para tecidos</t>
  </si>
  <si>
    <t>Solvente/Veículo para uso parentérico</t>
  </si>
  <si>
    <t>Supositório</t>
  </si>
  <si>
    <t>Suspensão cutânea</t>
  </si>
  <si>
    <t>Suspensão dental</t>
  </si>
  <si>
    <t>Suspensão injectável</t>
  </si>
  <si>
    <t>Suspensão injectável de libertação prolongada</t>
  </si>
  <si>
    <t>Suspensão injectável em seringa pré-cheia</t>
  </si>
  <si>
    <t>Suspensão oral</t>
  </si>
  <si>
    <t>Suspensão para implantação</t>
  </si>
  <si>
    <t>Suspensão para inalação por nebulização</t>
  </si>
  <si>
    <t>Suspensão para instilação endotraqueobrônquica</t>
  </si>
  <si>
    <t>Suspensão para pulverização nasal</t>
  </si>
  <si>
    <t>Suspensão pressurizada para inalação</t>
  </si>
  <si>
    <t>Suspensão rectal</t>
  </si>
  <si>
    <t>Verniz para as unhas medicamentoso</t>
  </si>
  <si>
    <t>Xarope</t>
  </si>
  <si>
    <t>NOME DO MEDICAMENTO</t>
  </si>
  <si>
    <t>Aplicador</t>
  </si>
  <si>
    <t>Aplicador bucal</t>
  </si>
  <si>
    <t>Barrica</t>
  </si>
  <si>
    <t>Bisnaga</t>
  </si>
  <si>
    <t>Blister</t>
  </si>
  <si>
    <t>Boião</t>
  </si>
  <si>
    <t>Caixa</t>
  </si>
  <si>
    <t>Caneta pré-cheia</t>
  </si>
  <si>
    <t>Cânula</t>
  </si>
  <si>
    <t>Cartucho</t>
  </si>
  <si>
    <t>Cilindro de gás</t>
  </si>
  <si>
    <t>Coluna de eluição</t>
  </si>
  <si>
    <t>Dispositivo doseador</t>
  </si>
  <si>
    <t>Fecho com pincel</t>
  </si>
  <si>
    <t>Fita termossoldada</t>
  </si>
  <si>
    <t>Folha</t>
  </si>
  <si>
    <t>Frasco</t>
  </si>
  <si>
    <t>Frasco conta-gotas</t>
  </si>
  <si>
    <t>Frasco nebulizador</t>
  </si>
  <si>
    <t>Frasco para injectáveis</t>
  </si>
  <si>
    <t>Frasco polvilhador</t>
  </si>
  <si>
    <t>Inalador</t>
  </si>
  <si>
    <t>Nebulizador</t>
  </si>
  <si>
    <t>Recipiente criogénico fixo</t>
  </si>
  <si>
    <t>Recipiente criogénico móvel</t>
  </si>
  <si>
    <t>Recipiente multidose</t>
  </si>
  <si>
    <t>Recipiente multidose com inalador</t>
  </si>
  <si>
    <t>Recipiente para comprimidos</t>
  </si>
  <si>
    <t>Recipiente pressurizado</t>
  </si>
  <si>
    <t>Recipiente unidose</t>
  </si>
  <si>
    <t>Saco</t>
  </si>
  <si>
    <t>Saqueta</t>
  </si>
  <si>
    <t>Seringa pré-cheia</t>
  </si>
  <si>
    <t>Tubo</t>
  </si>
  <si>
    <t>Outro</t>
  </si>
  <si>
    <t>Recipiente multidose  sistema  fecho s/ entrada de ar</t>
  </si>
  <si>
    <t>PVP (IVA INCLUÍDO)</t>
  </si>
  <si>
    <t xml:space="preserve">PVA </t>
  </si>
  <si>
    <t>(1)</t>
  </si>
  <si>
    <t>(2)</t>
  </si>
  <si>
    <t>(3)</t>
  </si>
  <si>
    <t>ml</t>
  </si>
  <si>
    <t>µg</t>
  </si>
  <si>
    <t>µg/h</t>
  </si>
  <si>
    <t>dose(s)</t>
  </si>
  <si>
    <t>g</t>
  </si>
  <si>
    <t>Kg</t>
  </si>
  <si>
    <t>l</t>
  </si>
  <si>
    <t>MBq</t>
  </si>
  <si>
    <t>mg</t>
  </si>
  <si>
    <t>mg/ml</t>
  </si>
  <si>
    <t>U.I./ml</t>
  </si>
  <si>
    <t>unidade(s)</t>
  </si>
  <si>
    <t>outro</t>
  </si>
  <si>
    <t>Ampola</t>
  </si>
  <si>
    <t>Pó liofilizado para reconstituição</t>
  </si>
  <si>
    <t>Solução para nebulização</t>
  </si>
  <si>
    <t>Suspensão e emulsão para emulsão injectável</t>
  </si>
  <si>
    <t>FRANÇA</t>
  </si>
  <si>
    <r>
      <t>DOSAGEM
R</t>
    </r>
    <r>
      <rPr>
        <b/>
        <vertAlign val="subscript"/>
        <sz val="16"/>
        <rFont val="Arial"/>
        <family val="2"/>
      </rPr>
      <t>1</t>
    </r>
  </si>
  <si>
    <t>PVA 
REFERÊNCIA</t>
  </si>
  <si>
    <t>MERCADO AMBULATÓRIO</t>
  </si>
  <si>
    <t>MERCADO HOSPITALAR</t>
  </si>
  <si>
    <t>(4)</t>
  </si>
  <si>
    <t xml:space="preserve">(1) x (3) x (4) </t>
  </si>
  <si>
    <t xml:space="preserve">(2) x (3) x (4) </t>
  </si>
  <si>
    <t>TITULAR AIM</t>
  </si>
  <si>
    <t>REPRESENTANTE LEGAL</t>
  </si>
  <si>
    <t>µg/dose</t>
  </si>
  <si>
    <t>mg/24h</t>
  </si>
  <si>
    <t>mg/g</t>
  </si>
  <si>
    <t>U.I.</t>
  </si>
  <si>
    <t>VOLUME / APRESENTAÇÃO</t>
  </si>
  <si>
    <t>PVA REFERÊNCIA  (MÉDIA)</t>
  </si>
  <si>
    <t>PVA REFERÊNCIA (MÍNIMO)</t>
  </si>
  <si>
    <t>MERCADO 
AMBULATÓRIO</t>
  </si>
  <si>
    <t>MERCADO 
HOSPITALAR</t>
  </si>
  <si>
    <t>PREÇO AQUISIÇÃO
S/IVA</t>
  </si>
  <si>
    <t>REVISÃO  HOSPITALAR</t>
  </si>
  <si>
    <t>REVISÃO  AMBULATÓRIO</t>
  </si>
  <si>
    <t>NÃO</t>
  </si>
  <si>
    <t>SIM</t>
  </si>
  <si>
    <t xml:space="preserve">  NOME:</t>
  </si>
  <si>
    <t xml:space="preserve">PVP  </t>
  </si>
  <si>
    <t>2 - MEDICAMENTO NÃO GENÉRICO (APRESENTAÇÃO DE MENOR DIMENSÃO)</t>
  </si>
  <si>
    <t>3 - MEDICAMENTO NÃO GENÉRICO DE REFERÊNCIA</t>
  </si>
  <si>
    <t>4 - CÁLCULO  DOS  PVA  DE  REFERÊNCIA</t>
  </si>
  <si>
    <t>5 - OUTRAS APRESENTAÇÕES DA  FORMA FARMACÊUTICA E DOSAGEM</t>
  </si>
  <si>
    <t>6 - QUADRO  SÍNTESE</t>
  </si>
  <si>
    <t>1 - INFORMAÇÃO GERAL</t>
  </si>
  <si>
    <t>7 - CONTACTOS</t>
  </si>
  <si>
    <t>PREÇO AQUISIÇÃO (S/IVA)</t>
  </si>
  <si>
    <t>PREÇO AQUISIÇÃO (C/IVA)</t>
  </si>
  <si>
    <r>
      <t xml:space="preserve">   R</t>
    </r>
    <r>
      <rPr>
        <b/>
        <vertAlign val="subscript"/>
        <sz val="16"/>
        <rFont val="Arial"/>
        <family val="2"/>
      </rPr>
      <t>2</t>
    </r>
  </si>
  <si>
    <t>ACONDICIONAMENTO</t>
  </si>
  <si>
    <t>PVP 
(C/IVA)</t>
  </si>
  <si>
    <t>PVP  
(C/IVA)</t>
  </si>
  <si>
    <t>ITÁLIA</t>
  </si>
  <si>
    <t>CLASSE</t>
  </si>
  <si>
    <t>C</t>
  </si>
  <si>
    <t>H</t>
  </si>
  <si>
    <t>A</t>
  </si>
  <si>
    <t>ESLOVÉNIA</t>
  </si>
  <si>
    <t>CLASSIFICAÇÃO MEDICAMENTO</t>
  </si>
  <si>
    <t>ENVASE CLÍNICO</t>
  </si>
  <si>
    <t>ENVASE NORMAL</t>
  </si>
  <si>
    <t xml:space="preserve"> REVISÃO ANUAL DE PREÇOS DE MEDICAMENTO NÃO GENÉRICO (Mercado Ambulatório e Hospitalar) - 2024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</si>
</sst>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6]dddd\,\ d&quot; de &quot;mmmm&quot; de &quot;yyyy"/>
    <numFmt numFmtId="171" formatCode="#,##0.00\ &quot;€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\ &quot;€&quot;"/>
    <numFmt numFmtId="181" formatCode="#,##0.000\ &quot;€&quot;"/>
    <numFmt numFmtId="182" formatCode="#,##0.0000"/>
    <numFmt numFmtId="183" formatCode="&quot;Sim&quot;;&quot;Sim&quot;;&quot;Não&quot;"/>
    <numFmt numFmtId="184" formatCode="&quot;Verdadeiro&quot;;&quot;Verdadeiro&quot;;&quot;Falso&quot;"/>
    <numFmt numFmtId="185" formatCode="&quot;Activado&quot;;&quot;Activado&quot;;&quot;Desactivado&quot;"/>
    <numFmt numFmtId="186" formatCode="0.0"/>
    <numFmt numFmtId="187" formatCode="00"/>
    <numFmt numFmtId="188" formatCode="#,##0.0\ &quot;€&quot;"/>
    <numFmt numFmtId="189" formatCode="#,##0.00000\ &quot;€&quot;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0000\ _€_-;\-* #,##0.00000\ _€_-;_-* &quot;-&quot;??\ _€_-;_-@_-"/>
    <numFmt numFmtId="193" formatCode="_-* #,##0.000000\ _€_-;\-* #,##0.000000\ _€_-;_-* &quot;-&quot;??\ _€_-;_-@_-"/>
    <numFmt numFmtId="194" formatCode="#,##0.00_ ;\-#,##0.00\ "/>
    <numFmt numFmtId="195" formatCode="#,##0.0_ ;\-#,##0.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[$-816]d&quot; de &quot;mmmm&quot; de &quot;yyyy"/>
  </numFmts>
  <fonts count="8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vertAlign val="subscript"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2"/>
      <color indexed="9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b/>
      <sz val="26"/>
      <name val="Arial"/>
      <family val="2"/>
    </font>
    <font>
      <b/>
      <sz val="16"/>
      <color indexed="9"/>
      <name val="Arial"/>
      <family val="2"/>
    </font>
    <font>
      <b/>
      <sz val="13"/>
      <name val="Arial"/>
      <family val="2"/>
    </font>
    <font>
      <b/>
      <sz val="12"/>
      <name val="Calisto MT"/>
      <family val="1"/>
    </font>
    <font>
      <b/>
      <sz val="15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sz val="26"/>
      <color indexed="10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2"/>
      <color indexed="9"/>
      <name val="Geneva"/>
      <family val="0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6"/>
      <color theme="0"/>
      <name val="Arial"/>
      <family val="2"/>
    </font>
    <font>
      <sz val="26"/>
      <color theme="0"/>
      <name val="Arial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26"/>
      <color rgb="FFFF0000"/>
      <name val="Arial"/>
      <family val="2"/>
    </font>
    <font>
      <sz val="26"/>
      <color rgb="FFFF000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b/>
      <sz val="12"/>
      <color theme="0"/>
      <name val="Geneva"/>
      <family val="0"/>
    </font>
    <font>
      <sz val="16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hair"/>
      <bottom style="medium"/>
    </border>
    <border>
      <left style="dotted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tted"/>
      <right style="hair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dotted"/>
      <top style="dotted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4" applyNumberFormat="0" applyAlignment="0" applyProtection="0"/>
    <xf numFmtId="0" fontId="58" fillId="0" borderId="5" applyNumberFormat="0" applyFill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4" applyNumberFormat="0" applyAlignment="0" applyProtection="0"/>
    <xf numFmtId="0" fontId="1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5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165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>
      <alignment/>
    </xf>
    <xf numFmtId="17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0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/>
      <protection locked="0"/>
    </xf>
    <xf numFmtId="171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194" fontId="7" fillId="0" borderId="0" xfId="64" applyNumberFormat="1" applyFont="1" applyFill="1" applyBorder="1" applyAlignment="1" applyProtection="1">
      <alignment horizontal="center" vertical="center"/>
      <protection hidden="1"/>
    </xf>
    <xf numFmtId="171" fontId="7" fillId="0" borderId="0" xfId="0" applyNumberFormat="1" applyFont="1" applyFill="1" applyBorder="1" applyAlignment="1" applyProtection="1">
      <alignment horizontal="center" vertical="center"/>
      <protection hidden="1"/>
    </xf>
    <xf numFmtId="171" fontId="7" fillId="0" borderId="27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71" fontId="6" fillId="0" borderId="27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94" fontId="7" fillId="0" borderId="28" xfId="64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179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71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7" fontId="7" fillId="0" borderId="31" xfId="64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vertical="center" wrapText="1"/>
      <protection locked="0"/>
    </xf>
    <xf numFmtId="0" fontId="20" fillId="33" borderId="33" xfId="0" applyFont="1" applyFill="1" applyBorder="1" applyAlignment="1">
      <alignment horizontal="center" vertical="center" wrapText="1"/>
    </xf>
    <xf numFmtId="171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17" fillId="0" borderId="0" xfId="54" applyFont="1" applyFill="1" applyBorder="1" applyAlignment="1">
      <alignment vertical="center" wrapText="1"/>
      <protection/>
    </xf>
    <xf numFmtId="0" fontId="17" fillId="34" borderId="0" xfId="0" applyFont="1" applyFill="1" applyAlignment="1">
      <alignment/>
    </xf>
    <xf numFmtId="0" fontId="1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71" fontId="7" fillId="0" borderId="22" xfId="0" applyNumberFormat="1" applyFont="1" applyFill="1" applyBorder="1" applyAlignment="1" applyProtection="1">
      <alignment vertical="center" wrapText="1"/>
      <protection locked="0"/>
    </xf>
    <xf numFmtId="171" fontId="7" fillId="0" borderId="34" xfId="0" applyNumberFormat="1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righ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hidden="1"/>
    </xf>
    <xf numFmtId="0" fontId="9" fillId="0" borderId="16" xfId="0" applyFont="1" applyFill="1" applyBorder="1" applyAlignment="1" applyProtection="1">
      <alignment horizontal="right" vertical="center" wrapText="1"/>
      <protection hidden="1"/>
    </xf>
    <xf numFmtId="0" fontId="6" fillId="0" borderId="38" xfId="0" applyFont="1" applyFill="1" applyBorder="1" applyAlignment="1" applyProtection="1">
      <alignment horizontal="left" vertical="center" wrapText="1"/>
      <protection hidden="1"/>
    </xf>
    <xf numFmtId="177" fontId="6" fillId="0" borderId="38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right" vertical="center" wrapText="1"/>
      <protection hidden="1"/>
    </xf>
    <xf numFmtId="177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171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171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29" xfId="0" applyNumberFormat="1" applyFont="1" applyFill="1" applyBorder="1" applyAlignment="1">
      <alignment vertical="center" wrapText="1"/>
    </xf>
    <xf numFmtId="7" fontId="7" fillId="0" borderId="21" xfId="64" applyNumberFormat="1" applyFont="1" applyFill="1" applyBorder="1" applyAlignment="1" applyProtection="1">
      <alignment horizontal="center" vertical="center"/>
      <protection hidden="1"/>
    </xf>
    <xf numFmtId="7" fontId="7" fillId="0" borderId="39" xfId="64" applyNumberFormat="1" applyFont="1" applyFill="1" applyBorder="1" applyAlignment="1" applyProtection="1">
      <alignment horizontal="center" vertical="center"/>
      <protection hidden="1"/>
    </xf>
    <xf numFmtId="7" fontId="7" fillId="0" borderId="22" xfId="64" applyNumberFormat="1" applyFont="1" applyFill="1" applyBorder="1" applyAlignment="1" applyProtection="1">
      <alignment horizontal="center" vertical="center"/>
      <protection hidden="1"/>
    </xf>
    <xf numFmtId="0" fontId="23" fillId="33" borderId="40" xfId="0" applyFont="1" applyFill="1" applyBorder="1" applyAlignment="1">
      <alignment horizontal="center" vertical="center" wrapText="1"/>
    </xf>
    <xf numFmtId="171" fontId="6" fillId="0" borderId="23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70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 horizontal="center" vertical="center"/>
    </xf>
    <xf numFmtId="0" fontId="73" fillId="35" borderId="0" xfId="0" applyFont="1" applyFill="1" applyAlignment="1">
      <alignment horizontal="center"/>
    </xf>
    <xf numFmtId="0" fontId="69" fillId="0" borderId="0" xfId="0" applyFont="1" applyFill="1" applyAlignment="1" applyProtection="1">
      <alignment/>
      <protection hidden="1"/>
    </xf>
    <xf numFmtId="0" fontId="69" fillId="0" borderId="0" xfId="0" applyFont="1" applyFill="1" applyAlignment="1" applyProtection="1">
      <alignment horizontal="center"/>
      <protection hidden="1"/>
    </xf>
    <xf numFmtId="0" fontId="6" fillId="0" borderId="41" xfId="0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>
      <alignment/>
    </xf>
    <xf numFmtId="0" fontId="73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0" fontId="69" fillId="0" borderId="0" xfId="0" applyFont="1" applyFill="1" applyAlignment="1">
      <alignment horizontal="right"/>
    </xf>
    <xf numFmtId="0" fontId="78" fillId="0" borderId="0" xfId="0" applyFont="1" applyFill="1" applyAlignment="1">
      <alignment horizontal="center"/>
    </xf>
    <xf numFmtId="171" fontId="70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9" fillId="0" borderId="0" xfId="0" applyFont="1" applyFill="1" applyAlignment="1">
      <alignment/>
    </xf>
    <xf numFmtId="171" fontId="73" fillId="0" borderId="0" xfId="0" applyNumberFormat="1" applyFont="1" applyFill="1" applyAlignment="1">
      <alignment/>
    </xf>
    <xf numFmtId="0" fontId="78" fillId="0" borderId="0" xfId="0" applyFont="1" applyFill="1" applyBorder="1" applyAlignment="1">
      <alignment vertical="center" wrapText="1"/>
    </xf>
    <xf numFmtId="171" fontId="73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Fill="1" applyAlignment="1" applyProtection="1">
      <alignment/>
      <protection hidden="1"/>
    </xf>
    <xf numFmtId="171" fontId="70" fillId="0" borderId="0" xfId="0" applyNumberFormat="1" applyFont="1" applyFill="1" applyBorder="1" applyAlignment="1" applyProtection="1">
      <alignment horizontal="center" vertical="center" wrapText="1"/>
      <protection/>
    </xf>
    <xf numFmtId="171" fontId="80" fillId="35" borderId="0" xfId="0" applyNumberFormat="1" applyFont="1" applyFill="1" applyBorder="1" applyAlignment="1" applyProtection="1">
      <alignment vertical="center" wrapText="1"/>
      <protection/>
    </xf>
    <xf numFmtId="0" fontId="70" fillId="0" borderId="0" xfId="0" applyFont="1" applyFill="1" applyBorder="1" applyAlignment="1" applyProtection="1">
      <alignment horizontal="center" vertical="center"/>
      <protection locked="0"/>
    </xf>
    <xf numFmtId="171" fontId="80" fillId="33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top"/>
    </xf>
    <xf numFmtId="0" fontId="69" fillId="0" borderId="0" xfId="0" applyFont="1" applyFill="1" applyAlignment="1">
      <alignment vertical="top"/>
    </xf>
    <xf numFmtId="187" fontId="81" fillId="0" borderId="0" xfId="0" applyNumberFormat="1" applyFont="1" applyFill="1" applyBorder="1" applyAlignment="1">
      <alignment horizontal="center"/>
    </xf>
    <xf numFmtId="0" fontId="71" fillId="34" borderId="0" xfId="0" applyFont="1" applyFill="1" applyAlignment="1">
      <alignment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4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82" fillId="0" borderId="44" xfId="0" applyFont="1" applyFill="1" applyBorder="1" applyAlignment="1" applyProtection="1">
      <alignment horizontal="left" vertical="center" wrapText="1"/>
      <protection hidden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left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14" fillId="0" borderId="45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6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49" xfId="0" applyFont="1" applyFill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right" vertical="center" wrapText="1"/>
      <protection locked="0"/>
    </xf>
    <xf numFmtId="0" fontId="6" fillId="0" borderId="50" xfId="0" applyFont="1" applyFill="1" applyBorder="1" applyAlignment="1" applyProtection="1">
      <alignment horizontal="righ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>
      <alignment horizontal="left"/>
    </xf>
    <xf numFmtId="0" fontId="0" fillId="0" borderId="51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6" fillId="0" borderId="52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left" vertical="center" wrapText="1"/>
      <protection locked="0"/>
    </xf>
    <xf numFmtId="0" fontId="6" fillId="0" borderId="54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 applyProtection="1">
      <alignment horizontal="left" vertical="center" wrapText="1"/>
      <protection hidden="1"/>
    </xf>
    <xf numFmtId="0" fontId="9" fillId="0" borderId="49" xfId="0" applyFont="1" applyFill="1" applyBorder="1" applyAlignment="1" applyProtection="1">
      <alignment horizontal="left" vertical="center" wrapText="1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hidden="1" locked="0"/>
    </xf>
    <xf numFmtId="0" fontId="6" fillId="0" borderId="56" xfId="0" applyFont="1" applyFill="1" applyBorder="1" applyAlignment="1" applyProtection="1">
      <alignment horizontal="center" vertical="center" wrapText="1"/>
      <protection hidden="1" locked="0"/>
    </xf>
    <xf numFmtId="0" fontId="9" fillId="0" borderId="57" xfId="0" applyFont="1" applyFill="1" applyBorder="1" applyAlignment="1" applyProtection="1">
      <alignment horizontal="left" vertical="center" wrapText="1"/>
      <protection hidden="1"/>
    </xf>
    <xf numFmtId="0" fontId="9" fillId="0" borderId="38" xfId="0" applyFont="1" applyFill="1" applyBorder="1" applyAlignment="1" applyProtection="1">
      <alignment horizontal="left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hidden="1" locked="0"/>
    </xf>
    <xf numFmtId="0" fontId="6" fillId="0" borderId="49" xfId="0" applyFont="1" applyFill="1" applyBorder="1" applyAlignment="1" applyProtection="1">
      <alignment horizontal="center" vertical="center" wrapText="1"/>
      <protection hidden="1" locked="0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58" xfId="0" applyFont="1" applyFill="1" applyBorder="1" applyAlignment="1" applyProtection="1">
      <alignment horizontal="center" vertical="center" wrapText="1"/>
      <protection hidden="1"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171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48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38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59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56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48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38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59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56" xfId="0" applyNumberFormat="1" applyFont="1" applyFill="1" applyBorder="1" applyAlignment="1" applyProtection="1">
      <alignment horizontal="center" vertical="center" wrapText="1"/>
      <protection hidden="1"/>
    </xf>
    <xf numFmtId="171" fontId="6" fillId="36" borderId="36" xfId="0" applyNumberFormat="1" applyFont="1" applyFill="1" applyBorder="1" applyAlignment="1" applyProtection="1">
      <alignment horizontal="center" vertical="center" wrapText="1"/>
      <protection hidden="1"/>
    </xf>
    <xf numFmtId="171" fontId="6" fillId="36" borderId="49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49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49" xfId="0" applyNumberFormat="1" applyFont="1" applyFill="1" applyBorder="1" applyAlignment="1" applyProtection="1">
      <alignment horizontal="center" vertical="center" wrapText="1"/>
      <protection hidden="1"/>
    </xf>
    <xf numFmtId="171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171" fontId="6" fillId="35" borderId="49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18" xfId="0" applyNumberFormat="1" applyFont="1" applyFill="1" applyBorder="1" applyAlignment="1">
      <alignment horizontal="center" vertical="center" wrapText="1"/>
    </xf>
    <xf numFmtId="171" fontId="6" fillId="0" borderId="14" xfId="0" applyNumberFormat="1" applyFont="1" applyFill="1" applyBorder="1" applyAlignment="1">
      <alignment horizontal="center" vertical="center" wrapText="1"/>
    </xf>
    <xf numFmtId="171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18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0" fillId="37" borderId="31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20" fillId="37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171" fontId="7" fillId="0" borderId="31" xfId="0" applyNumberFormat="1" applyFont="1" applyFill="1" applyBorder="1" applyAlignment="1" applyProtection="1">
      <alignment horizontal="center" vertical="center"/>
      <protection hidden="1"/>
    </xf>
    <xf numFmtId="171" fontId="7" fillId="0" borderId="61" xfId="0" applyNumberFormat="1" applyFont="1" applyFill="1" applyBorder="1" applyAlignment="1" applyProtection="1">
      <alignment horizontal="center" vertical="center"/>
      <protection hidden="1"/>
    </xf>
    <xf numFmtId="49" fontId="7" fillId="35" borderId="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171" fontId="7" fillId="0" borderId="48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72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73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9" xfId="0" applyNumberFormat="1" applyFont="1" applyFill="1" applyBorder="1" applyAlignment="1" applyProtection="1">
      <alignment horizontal="center" vertical="center" wrapText="1"/>
      <protection hidden="1"/>
    </xf>
    <xf numFmtId="171" fontId="6" fillId="0" borderId="65" xfId="0" applyNumberFormat="1" applyFont="1" applyFill="1" applyBorder="1" applyAlignment="1">
      <alignment horizontal="center" vertical="center" wrapText="1"/>
    </xf>
    <xf numFmtId="171" fontId="6" fillId="0" borderId="25" xfId="0" applyNumberFormat="1" applyFont="1" applyFill="1" applyBorder="1" applyAlignment="1">
      <alignment horizontal="center" vertical="center" wrapText="1"/>
    </xf>
    <xf numFmtId="171" fontId="6" fillId="0" borderId="69" xfId="0" applyNumberFormat="1" applyFont="1" applyFill="1" applyBorder="1" applyAlignment="1">
      <alignment horizontal="center" vertical="center" wrapText="1"/>
    </xf>
    <xf numFmtId="171" fontId="6" fillId="0" borderId="63" xfId="0" applyNumberFormat="1" applyFont="1" applyFill="1" applyBorder="1" applyAlignment="1">
      <alignment horizontal="center" vertical="center" wrapText="1"/>
    </xf>
    <xf numFmtId="171" fontId="80" fillId="0" borderId="69" xfId="0" applyNumberFormat="1" applyFont="1" applyFill="1" applyBorder="1" applyAlignment="1">
      <alignment horizontal="center" vertical="center" wrapText="1"/>
    </xf>
    <xf numFmtId="171" fontId="80" fillId="0" borderId="6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6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2" xfId="48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171" fontId="6" fillId="0" borderId="15" xfId="0" applyNumberFormat="1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left"/>
    </xf>
    <xf numFmtId="171" fontId="73" fillId="36" borderId="11" xfId="0" applyNumberFormat="1" applyFont="1" applyFill="1" applyBorder="1" applyAlignment="1" applyProtection="1">
      <alignment horizontal="center" vertical="center" wrapText="1"/>
      <protection hidden="1"/>
    </xf>
    <xf numFmtId="171" fontId="73" fillId="36" borderId="4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171" fontId="73" fillId="0" borderId="75" xfId="0" applyNumberFormat="1" applyFont="1" applyFill="1" applyBorder="1" applyAlignment="1" applyProtection="1">
      <alignment horizontal="left" wrapText="1"/>
      <protection hidden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8">
    <dxf/>
    <dxf>
      <font>
        <b/>
        <i val="0"/>
        <color rgb="FF3333FF"/>
      </font>
    </dxf>
    <dxf>
      <font>
        <b/>
        <i val="0"/>
        <color rgb="FF3333FF"/>
      </font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/>
    <dxf/>
    <dxf/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3" tint="0.5999600291252136"/>
        </patternFill>
      </fill>
    </dxf>
    <dxf/>
    <dxf/>
    <dxf/>
    <dxf>
      <font>
        <color auto="1"/>
      </font>
      <fill>
        <patternFill patternType="solid">
          <fgColor indexed="43"/>
          <bgColor indexed="9"/>
        </patternFill>
      </fill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4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5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58</xdr:row>
      <xdr:rowOff>9525</xdr:rowOff>
    </xdr:from>
    <xdr:to>
      <xdr:col>9</xdr:col>
      <xdr:colOff>704850</xdr:colOff>
      <xdr:row>58</xdr:row>
      <xdr:rowOff>352425</xdr:rowOff>
    </xdr:to>
    <xdr:pic>
      <xdr:nvPicPr>
        <xdr:cNvPr id="1" name="Picture 54" descr="icone-telefones-utei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2111692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58</xdr:row>
      <xdr:rowOff>323850</xdr:rowOff>
    </xdr:from>
    <xdr:to>
      <xdr:col>9</xdr:col>
      <xdr:colOff>628650</xdr:colOff>
      <xdr:row>59</xdr:row>
      <xdr:rowOff>342900</xdr:rowOff>
    </xdr:to>
    <xdr:pic>
      <xdr:nvPicPr>
        <xdr:cNvPr id="2" name="Picture 62" descr="Resultado de imagem para DESENHOS TELEMOVEIS EM AZU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25100" y="21431250"/>
          <a:ext cx="238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60</xdr:row>
      <xdr:rowOff>38100</xdr:rowOff>
    </xdr:from>
    <xdr:to>
      <xdr:col>9</xdr:col>
      <xdr:colOff>695325</xdr:colOff>
      <xdr:row>61</xdr:row>
      <xdr:rowOff>9525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77475" y="2186940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W884"/>
  <sheetViews>
    <sheetView showGridLines="0" showRowColHeaders="0" tabSelected="1" showOutlineSymbols="0" zoomScale="50" zoomScaleNormal="50" zoomScalePageLayoutView="0" workbookViewId="0" topLeftCell="A16">
      <selection activeCell="H30" sqref="H30:I30"/>
    </sheetView>
  </sheetViews>
  <sheetFormatPr defaultColWidth="9.140625" defaultRowHeight="12.75" outlineLevelCol="1"/>
  <cols>
    <col min="1" max="1" width="5.140625" style="2" customWidth="1"/>
    <col min="2" max="2" width="25.140625" style="1" customWidth="1" outlineLevel="1"/>
    <col min="3" max="3" width="20.00390625" style="1" customWidth="1" outlineLevel="1"/>
    <col min="4" max="4" width="15.8515625" style="1" customWidth="1" outlineLevel="1"/>
    <col min="5" max="5" width="8.421875" style="1" customWidth="1" outlineLevel="1"/>
    <col min="6" max="6" width="17.00390625" style="1" customWidth="1" outlineLevel="1"/>
    <col min="7" max="7" width="27.28125" style="1" customWidth="1" outlineLevel="1"/>
    <col min="8" max="8" width="21.421875" style="1" customWidth="1" outlineLevel="1"/>
    <col min="9" max="9" width="8.7109375" style="1" customWidth="1" outlineLevel="1"/>
    <col min="10" max="10" width="14.421875" style="1" customWidth="1" outlineLevel="1"/>
    <col min="11" max="11" width="13.57421875" style="1" customWidth="1" outlineLevel="1"/>
    <col min="12" max="12" width="9.57421875" style="1" customWidth="1" outlineLevel="1"/>
    <col min="13" max="13" width="13.140625" style="1" customWidth="1" outlineLevel="1"/>
    <col min="14" max="14" width="3.8515625" style="1" customWidth="1"/>
    <col min="15" max="15" width="14.00390625" style="109" customWidth="1"/>
    <col min="16" max="16" width="14.421875" style="109" customWidth="1"/>
    <col min="17" max="17" width="3.140625" style="109" customWidth="1"/>
    <col min="18" max="18" width="16.7109375" style="109" bestFit="1" customWidth="1"/>
    <col min="19" max="19" width="9.140625" style="109" customWidth="1"/>
    <col min="20" max="20" width="10.8515625" style="109" customWidth="1"/>
    <col min="21" max="21" width="11.7109375" style="109" customWidth="1"/>
    <col min="22" max="22" width="12.140625" style="109" customWidth="1"/>
    <col min="23" max="23" width="9.140625" style="109" customWidth="1"/>
    <col min="24" max="24" width="17.7109375" style="109" customWidth="1"/>
    <col min="25" max="44" width="9.140625" style="109" customWidth="1"/>
    <col min="45" max="45" width="9.140625" style="124" customWidth="1"/>
    <col min="46" max="49" width="9.140625" style="109" customWidth="1"/>
    <col min="50" max="16384" width="9.140625" style="1" customWidth="1"/>
  </cols>
  <sheetData>
    <row r="1" spans="2:14" ht="15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39.75" customHeight="1" thickBot="1">
      <c r="B2" s="151" t="s">
        <v>338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2"/>
    </row>
    <row r="3" spans="2:22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V3" s="131"/>
    </row>
    <row r="4" spans="2:22" ht="36" customHeight="1" thickBot="1">
      <c r="B4" s="154" t="s">
        <v>321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2"/>
      <c r="U4" s="131" t="s">
        <v>313</v>
      </c>
      <c r="V4" s="131"/>
    </row>
    <row r="5" spans="2:22" ht="35.25" customHeight="1" thickBot="1">
      <c r="B5" s="155" t="s">
        <v>298</v>
      </c>
      <c r="C5" s="156"/>
      <c r="D5" s="156"/>
      <c r="E5" s="157"/>
      <c r="F5" s="158"/>
      <c r="G5" s="158"/>
      <c r="H5" s="158"/>
      <c r="I5" s="158"/>
      <c r="J5" s="158"/>
      <c r="K5" s="158"/>
      <c r="L5" s="158"/>
      <c r="M5" s="159"/>
      <c r="N5" s="2"/>
      <c r="U5" s="131" t="s">
        <v>312</v>
      </c>
      <c r="V5" s="131"/>
    </row>
    <row r="6" spans="2:14" ht="9" customHeight="1" thickBot="1"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</row>
    <row r="7" spans="2:22" ht="30" customHeight="1" thickBot="1">
      <c r="B7" s="155" t="s">
        <v>299</v>
      </c>
      <c r="C7" s="156"/>
      <c r="D7" s="156"/>
      <c r="E7" s="160"/>
      <c r="F7" s="161"/>
      <c r="G7" s="161"/>
      <c r="H7" s="161"/>
      <c r="I7" s="161"/>
      <c r="J7" s="161"/>
      <c r="K7" s="161"/>
      <c r="L7" s="161"/>
      <c r="M7" s="162"/>
      <c r="N7" s="2"/>
      <c r="U7" s="132">
        <f>IF(D15="","",ROUND(AVERAGE(L27:L30),2))</f>
      </c>
      <c r="V7" s="132">
        <f>IF(D15="","",ROUND(MIN(L27:L30),2))</f>
      </c>
    </row>
    <row r="8" spans="2:14" ht="9" customHeight="1" thickBot="1">
      <c r="B8" s="57"/>
      <c r="C8" s="57"/>
      <c r="D8" s="57"/>
      <c r="E8" s="72"/>
      <c r="F8" s="72"/>
      <c r="G8" s="72"/>
      <c r="H8" s="72"/>
      <c r="I8" s="72"/>
      <c r="J8" s="72"/>
      <c r="K8" s="72"/>
      <c r="L8" s="72"/>
      <c r="M8" s="72"/>
      <c r="N8" s="2"/>
    </row>
    <row r="9" spans="2:29" ht="30" customHeight="1" thickBot="1">
      <c r="B9" s="155" t="s">
        <v>311</v>
      </c>
      <c r="C9" s="156"/>
      <c r="D9" s="156"/>
      <c r="E9" s="163"/>
      <c r="F9" s="164"/>
      <c r="G9" s="165"/>
      <c r="H9" s="155" t="s">
        <v>310</v>
      </c>
      <c r="I9" s="156"/>
      <c r="J9" s="156"/>
      <c r="K9" s="166"/>
      <c r="L9" s="167"/>
      <c r="M9" s="168"/>
      <c r="N9" s="2"/>
      <c r="U9" s="133"/>
      <c r="V9" s="133"/>
      <c r="W9" s="134"/>
      <c r="X9" s="133"/>
      <c r="Y9" s="133"/>
      <c r="Z9" s="133"/>
      <c r="AA9" s="134"/>
      <c r="AB9" s="134"/>
      <c r="AC9" s="134"/>
    </row>
    <row r="10" spans="2:29" ht="36" customHeight="1" thickBot="1">
      <c r="B10" s="169" t="s">
        <v>316</v>
      </c>
      <c r="C10" s="169"/>
      <c r="D10" s="169"/>
      <c r="E10" s="169"/>
      <c r="F10" s="169"/>
      <c r="G10" s="169"/>
      <c r="H10" s="169"/>
      <c r="I10" s="169"/>
      <c r="J10" s="169"/>
      <c r="K10" s="154"/>
      <c r="L10" s="154"/>
      <c r="M10" s="154"/>
      <c r="N10" s="2"/>
      <c r="T10" s="133"/>
      <c r="U10" s="133"/>
      <c r="V10" s="133"/>
      <c r="W10" s="134"/>
      <c r="X10" s="133"/>
      <c r="Y10" s="133"/>
      <c r="Z10" s="133"/>
      <c r="AA10" s="133"/>
      <c r="AB10" s="133"/>
      <c r="AC10" s="134"/>
    </row>
    <row r="11" spans="2:23" ht="30" customHeight="1">
      <c r="B11" s="170" t="s">
        <v>0</v>
      </c>
      <c r="C11" s="171"/>
      <c r="D11" s="172"/>
      <c r="E11" s="173"/>
      <c r="F11" s="173"/>
      <c r="G11" s="173"/>
      <c r="H11" s="173"/>
      <c r="I11" s="173"/>
      <c r="J11" s="173"/>
      <c r="K11" s="173"/>
      <c r="L11" s="173"/>
      <c r="M11" s="174"/>
      <c r="N11" s="24"/>
      <c r="U11" s="135"/>
      <c r="V11" s="135"/>
      <c r="W11" s="134"/>
    </row>
    <row r="12" spans="2:23" ht="30" customHeight="1">
      <c r="B12" s="175" t="s">
        <v>231</v>
      </c>
      <c r="C12" s="176"/>
      <c r="D12" s="177"/>
      <c r="E12" s="178"/>
      <c r="F12" s="178"/>
      <c r="G12" s="178"/>
      <c r="H12" s="178"/>
      <c r="I12" s="178"/>
      <c r="J12" s="178"/>
      <c r="K12" s="178"/>
      <c r="L12" s="178"/>
      <c r="M12" s="179"/>
      <c r="N12" s="24"/>
      <c r="U12" s="134"/>
      <c r="V12" s="134"/>
      <c r="W12" s="134"/>
    </row>
    <row r="13" spans="2:23" ht="30" customHeight="1">
      <c r="B13" s="175" t="s">
        <v>4</v>
      </c>
      <c r="C13" s="176"/>
      <c r="D13" s="177"/>
      <c r="E13" s="178"/>
      <c r="F13" s="178"/>
      <c r="G13" s="178"/>
      <c r="H13" s="178"/>
      <c r="I13" s="178"/>
      <c r="J13" s="178"/>
      <c r="K13" s="178"/>
      <c r="L13" s="178"/>
      <c r="M13" s="179"/>
      <c r="N13" s="24"/>
      <c r="U13" s="122"/>
      <c r="V13" s="134"/>
      <c r="W13" s="134"/>
    </row>
    <row r="14" spans="2:23" ht="30" customHeight="1">
      <c r="B14" s="175" t="s">
        <v>2</v>
      </c>
      <c r="C14" s="176"/>
      <c r="D14" s="180"/>
      <c r="E14" s="181"/>
      <c r="F14" s="181"/>
      <c r="G14" s="181"/>
      <c r="H14" s="181"/>
      <c r="I14" s="181"/>
      <c r="J14" s="181"/>
      <c r="K14" s="181"/>
      <c r="L14" s="181"/>
      <c r="M14" s="182"/>
      <c r="N14" s="24"/>
      <c r="U14" s="122"/>
      <c r="V14" s="134"/>
      <c r="W14" s="134"/>
    </row>
    <row r="15" spans="2:22" ht="30" customHeight="1">
      <c r="B15" s="175" t="s">
        <v>3</v>
      </c>
      <c r="C15" s="176"/>
      <c r="D15" s="183"/>
      <c r="E15" s="184"/>
      <c r="F15" s="36"/>
      <c r="G15" s="185" t="s">
        <v>304</v>
      </c>
      <c r="H15" s="186"/>
      <c r="I15" s="187"/>
      <c r="J15" s="188"/>
      <c r="K15" s="188"/>
      <c r="L15" s="188"/>
      <c r="M15" s="189"/>
      <c r="N15" s="2"/>
      <c r="T15" s="134"/>
      <c r="U15" s="134"/>
      <c r="V15" s="134"/>
    </row>
    <row r="16" spans="2:22" ht="30" customHeight="1">
      <c r="B16" s="175" t="s">
        <v>5</v>
      </c>
      <c r="C16" s="176"/>
      <c r="D16" s="183"/>
      <c r="E16" s="184"/>
      <c r="F16" s="74"/>
      <c r="G16" s="185" t="s">
        <v>326</v>
      </c>
      <c r="H16" s="186"/>
      <c r="I16" s="190"/>
      <c r="J16" s="191"/>
      <c r="K16" s="191"/>
      <c r="L16" s="191"/>
      <c r="M16" s="192"/>
      <c r="N16" s="2"/>
      <c r="T16" s="134"/>
      <c r="U16" s="134"/>
      <c r="V16" s="134"/>
    </row>
    <row r="17" spans="2:14" ht="9.75" customHeight="1" thickBot="1">
      <c r="B17" s="193"/>
      <c r="C17" s="194"/>
      <c r="D17" s="193"/>
      <c r="E17" s="195"/>
      <c r="F17" s="195"/>
      <c r="G17" s="195"/>
      <c r="H17" s="195"/>
      <c r="I17" s="195"/>
      <c r="J17" s="195"/>
      <c r="K17" s="195"/>
      <c r="L17" s="195"/>
      <c r="M17" s="194"/>
      <c r="N17" s="2"/>
    </row>
    <row r="18" spans="2:16" ht="36" customHeight="1" thickBot="1">
      <c r="B18" s="169" t="s">
        <v>317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2"/>
      <c r="O18" s="320" t="s">
        <v>7</v>
      </c>
      <c r="P18" s="320"/>
    </row>
    <row r="19" spans="2:26" ht="45" customHeight="1" thickBot="1">
      <c r="B19" s="7" t="s">
        <v>6</v>
      </c>
      <c r="C19" s="196" t="s">
        <v>1</v>
      </c>
      <c r="D19" s="197"/>
      <c r="E19" s="197"/>
      <c r="F19" s="198"/>
      <c r="G19" s="196" t="s">
        <v>2</v>
      </c>
      <c r="H19" s="198"/>
      <c r="I19" s="196" t="s">
        <v>3</v>
      </c>
      <c r="J19" s="197"/>
      <c r="K19" s="198"/>
      <c r="L19" s="196" t="s">
        <v>5</v>
      </c>
      <c r="M19" s="198"/>
      <c r="O19" s="321" t="s">
        <v>335</v>
      </c>
      <c r="P19" s="322"/>
      <c r="Z19" s="109">
        <f>IF(O20="","",IF(TRIM(O20)="ENVASE NORMAL",Z20,IF(TRIM(O20)="ENVASE CLÍNICO",Z21)))</f>
      </c>
    </row>
    <row r="20" spans="1:26" ht="30" customHeight="1" thickBot="1">
      <c r="A20" s="121"/>
      <c r="B20" s="85" t="s">
        <v>7</v>
      </c>
      <c r="C20" s="201"/>
      <c r="D20" s="202"/>
      <c r="E20" s="202"/>
      <c r="F20" s="203"/>
      <c r="G20" s="204"/>
      <c r="H20" s="205"/>
      <c r="I20" s="15"/>
      <c r="J20" s="206">
        <f>IF(I20="","",$F$15)</f>
      </c>
      <c r="K20" s="207"/>
      <c r="L20" s="11"/>
      <c r="M20" s="150">
        <f>IF(L20="","",$F$16)</f>
      </c>
      <c r="O20" s="323"/>
      <c r="P20" s="324"/>
      <c r="S20" s="116" t="s">
        <v>332</v>
      </c>
      <c r="T20" s="129" t="s">
        <v>336</v>
      </c>
      <c r="Z20" s="109">
        <f>IF(C27="","",IF(C27&gt;578.1464,(C27/1.04)-55.91,IF(C27&gt;260.9464,(C27/1.04)-50.91,IF(C27&gt;143.0416,(C27/1.04)-45.91,C27/1.561083))))</f>
      </c>
    </row>
    <row r="21" spans="1:26" ht="30" customHeight="1" thickBot="1" thickTop="1">
      <c r="A21" s="121"/>
      <c r="B21" s="86" t="s">
        <v>290</v>
      </c>
      <c r="C21" s="208"/>
      <c r="D21" s="209"/>
      <c r="E21" s="209"/>
      <c r="F21" s="210"/>
      <c r="G21" s="211"/>
      <c r="H21" s="212"/>
      <c r="I21" s="12"/>
      <c r="J21" s="199">
        <f>IF(I21="","",$F$15)</f>
      </c>
      <c r="K21" s="200"/>
      <c r="L21" s="12"/>
      <c r="M21" s="21">
        <f>IF(L21="","",$F$16)</f>
      </c>
      <c r="O21" s="325" t="s">
        <v>329</v>
      </c>
      <c r="P21" s="325"/>
      <c r="Q21" s="136"/>
      <c r="S21" s="117" t="s">
        <v>333</v>
      </c>
      <c r="T21" s="122" t="s">
        <v>337</v>
      </c>
      <c r="Z21" s="109">
        <f>IF(C27="","",C27/1.169591/1.04)</f>
      </c>
    </row>
    <row r="22" spans="1:19" ht="30" customHeight="1" thickBot="1">
      <c r="A22" s="121"/>
      <c r="B22" s="86" t="s">
        <v>329</v>
      </c>
      <c r="C22" s="208"/>
      <c r="D22" s="209"/>
      <c r="E22" s="209"/>
      <c r="F22" s="210"/>
      <c r="G22" s="215"/>
      <c r="H22" s="216"/>
      <c r="I22" s="12"/>
      <c r="J22" s="199">
        <f>IF(I22="","",$F$15)</f>
      </c>
      <c r="K22" s="200"/>
      <c r="L22" s="12"/>
      <c r="M22" s="21">
        <f>IF(L22="","",$F$16)</f>
      </c>
      <c r="O22" s="137" t="s">
        <v>330</v>
      </c>
      <c r="P22" s="137" t="s">
        <v>8</v>
      </c>
      <c r="S22" s="117" t="s">
        <v>331</v>
      </c>
    </row>
    <row r="23" spans="1:19" ht="30" customHeight="1" thickBot="1">
      <c r="A23" s="121"/>
      <c r="B23" s="86" t="s">
        <v>334</v>
      </c>
      <c r="C23" s="208"/>
      <c r="D23" s="209"/>
      <c r="E23" s="209"/>
      <c r="F23" s="210"/>
      <c r="G23" s="211"/>
      <c r="H23" s="212"/>
      <c r="I23" s="120"/>
      <c r="J23" s="199">
        <f>IF(I23="","",$F$15)</f>
      </c>
      <c r="K23" s="200"/>
      <c r="L23" s="12"/>
      <c r="M23" s="21">
        <f>IF(L23="","",$F$16)</f>
      </c>
      <c r="O23" s="148"/>
      <c r="P23" s="149"/>
      <c r="S23" s="117"/>
    </row>
    <row r="24" spans="1:13" ht="9.75" customHeight="1" thickBot="1" thickTop="1">
      <c r="A24" s="121"/>
      <c r="B24" s="19"/>
      <c r="C24" s="217"/>
      <c r="D24" s="218"/>
      <c r="E24" s="218"/>
      <c r="F24" s="219"/>
      <c r="G24" s="218"/>
      <c r="H24" s="219"/>
      <c r="I24" s="16"/>
      <c r="J24" s="220"/>
      <c r="K24" s="221"/>
      <c r="L24" s="14"/>
      <c r="M24" s="13"/>
    </row>
    <row r="25" spans="1:22" ht="35.25" customHeight="1" thickBot="1">
      <c r="A25" s="121"/>
      <c r="B25" s="169" t="s">
        <v>318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2"/>
      <c r="O25" s="118"/>
      <c r="P25" s="118"/>
      <c r="Q25" s="118"/>
      <c r="R25" s="118"/>
      <c r="S25" s="118"/>
      <c r="V25" s="130"/>
    </row>
    <row r="26" spans="1:27" ht="45" customHeight="1" thickBot="1">
      <c r="A26" s="121"/>
      <c r="B26" s="6" t="s">
        <v>6</v>
      </c>
      <c r="C26" s="196" t="s">
        <v>315</v>
      </c>
      <c r="D26" s="198"/>
      <c r="E26" s="196" t="s">
        <v>8</v>
      </c>
      <c r="F26" s="198"/>
      <c r="G26" s="6" t="s">
        <v>291</v>
      </c>
      <c r="H26" s="196" t="s">
        <v>11</v>
      </c>
      <c r="I26" s="198"/>
      <c r="J26" s="213" t="s">
        <v>12</v>
      </c>
      <c r="K26" s="214"/>
      <c r="L26" s="196" t="s">
        <v>292</v>
      </c>
      <c r="M26" s="198"/>
      <c r="N26" s="3"/>
      <c r="O26" s="138"/>
      <c r="P26" s="118"/>
      <c r="Q26" s="118"/>
      <c r="R26" s="118">
        <f>IF(O23="","",IF(TRIM(O23)="C",C29*0.6091,IF(TRIM(O23)="H",P23,C29/1.6504)))</f>
      </c>
      <c r="S26" s="118"/>
      <c r="U26" s="110" t="str">
        <f>IF(C27&gt;0,E27,"ERRO")</f>
        <v>ERRO</v>
      </c>
      <c r="V26" s="119" t="str">
        <f>IF(C27&gt;0,C27,"ERRO")</f>
        <v>ERRO</v>
      </c>
      <c r="X26" s="110"/>
      <c r="Y26" s="110"/>
      <c r="Z26" s="110"/>
      <c r="AA26" s="110"/>
    </row>
    <row r="27" spans="1:27" ht="30" customHeight="1">
      <c r="A27" s="111">
        <f>COUNT(L27)</f>
        <v>0</v>
      </c>
      <c r="B27" s="86" t="s">
        <v>7</v>
      </c>
      <c r="C27" s="222"/>
      <c r="D27" s="223"/>
      <c r="E27" s="224">
        <f>IF(O20="","",Z19)</f>
      </c>
      <c r="F27" s="225"/>
      <c r="G27" s="25">
        <f>IF(L20&lt;&gt;"",(D16)/($L20),"")</f>
      </c>
      <c r="H27" s="226">
        <f>IF(I20&lt;&gt;"",(D15)/($I20),"")</f>
      </c>
      <c r="I27" s="227"/>
      <c r="J27" s="228">
        <f>IF(H27="","",IF(H27&lt;1/3,1.05,IF(H27&lt;1,0.985+0.015/H27,IF(H27=1,1,IF(H27&lt;=3,1.015-0.015*H27,0.95)))))</f>
      </c>
      <c r="K27" s="229"/>
      <c r="L27" s="230">
        <f>IF(E27&lt;&gt;"",ROUND(E27*G27*H27*J27,2),"")</f>
      </c>
      <c r="M27" s="231"/>
      <c r="N27" s="40"/>
      <c r="O27" s="110"/>
      <c r="P27" s="110"/>
      <c r="Q27" s="110"/>
      <c r="R27" s="110"/>
      <c r="S27" s="110"/>
      <c r="U27" s="110"/>
      <c r="V27" s="119"/>
      <c r="X27" s="110"/>
      <c r="Y27" s="118"/>
      <c r="Z27" s="110"/>
      <c r="AA27" s="118"/>
    </row>
    <row r="28" spans="1:27" ht="30" customHeight="1">
      <c r="A28" s="111">
        <f>COUNT(L28)</f>
        <v>0</v>
      </c>
      <c r="B28" s="86" t="s">
        <v>290</v>
      </c>
      <c r="C28" s="232"/>
      <c r="D28" s="233"/>
      <c r="E28" s="234"/>
      <c r="F28" s="235"/>
      <c r="G28" s="26">
        <f>IF(L21&lt;&gt;"",(D16)/($L21),"")</f>
      </c>
      <c r="H28" s="236">
        <f>IF(I21&lt;&gt;"",(D15)/($I21),"")</f>
      </c>
      <c r="I28" s="237"/>
      <c r="J28" s="236">
        <f>IF(H28="","",IF(H28&lt;1/3,1.05,IF(H28&lt;1,0.985+0.015/H28,IF(H28=1,1,IF(H28&lt;=3,1.015-0.015*H28,0.95)))))</f>
      </c>
      <c r="K28" s="237"/>
      <c r="L28" s="238">
        <f>IF(E28&lt;&gt;"",ROUND(E28*G28*H28*J28,2),"")</f>
      </c>
      <c r="M28" s="239"/>
      <c r="N28" s="40"/>
      <c r="O28" s="139"/>
      <c r="P28" s="140"/>
      <c r="Q28" s="110"/>
      <c r="R28" s="110"/>
      <c r="S28" s="118"/>
      <c r="U28" s="110" t="b">
        <f>IF(C29&gt;0,"ERRO")</f>
        <v>0</v>
      </c>
      <c r="V28" s="119" t="str">
        <f>IF(R26&gt;0,"ERRO")</f>
        <v>ERRO</v>
      </c>
      <c r="X28" s="110" t="str">
        <f>IF(P22&gt;0,"ERRO")</f>
        <v>ERRO</v>
      </c>
      <c r="Y28" s="118"/>
      <c r="Z28" s="110"/>
      <c r="AA28" s="118"/>
    </row>
    <row r="29" spans="1:31" ht="30" customHeight="1">
      <c r="A29" s="111">
        <f>COUNT(L29)</f>
        <v>0</v>
      </c>
      <c r="B29" s="86" t="s">
        <v>329</v>
      </c>
      <c r="C29" s="240"/>
      <c r="D29" s="241"/>
      <c r="E29" s="238">
        <f>IF(O23="","",R26)</f>
      </c>
      <c r="F29" s="239"/>
      <c r="G29" s="26">
        <f>IF(L22&lt;&gt;"",(D16)/($L22),"")</f>
      </c>
      <c r="H29" s="236">
        <f>IF(I22&lt;&gt;"",(D15)/($I22),"")</f>
      </c>
      <c r="I29" s="237"/>
      <c r="J29" s="236">
        <f>IF(H29="","",IF(H29&lt;1/3,1.05,IF(H29&lt;1,0.985+0.015/H29,IF(H29=1,1,IF(H29&lt;=3,1.015-0.015*H29,0.95)))))</f>
      </c>
      <c r="K29" s="237"/>
      <c r="L29" s="238">
        <f>IF(E29&lt;&gt;"",ROUND(E29*G29*H29*J29,2),"")</f>
      </c>
      <c r="M29" s="239"/>
      <c r="N29" s="40"/>
      <c r="O29" s="141"/>
      <c r="P29" s="110"/>
      <c r="Q29" s="110"/>
      <c r="R29" s="110"/>
      <c r="S29" s="110"/>
      <c r="T29" s="118"/>
      <c r="V29" s="110"/>
      <c r="W29" s="119"/>
      <c r="X29" s="110"/>
      <c r="Y29" s="110"/>
      <c r="Z29" s="110"/>
      <c r="AA29" s="110"/>
      <c r="AB29" s="110"/>
      <c r="AC29" s="110"/>
      <c r="AD29" s="110">
        <f>IF(J29&gt;0,L28,"ERRO")</f>
      </c>
      <c r="AE29" s="110">
        <f>IF(J29&gt;0,L31,"ERRO")</f>
        <v>0</v>
      </c>
    </row>
    <row r="30" spans="1:31" ht="30" customHeight="1">
      <c r="A30" s="111">
        <f>COUNT(L30)</f>
        <v>0</v>
      </c>
      <c r="B30" s="86" t="s">
        <v>334</v>
      </c>
      <c r="C30" s="240"/>
      <c r="D30" s="241"/>
      <c r="E30" s="238">
        <f>IF(C30="","",IF(C30&gt;0,ROUND(IF(AND(C30&gt;0,C30&lt;(2700/1.1+27.5)),(C30-0.5)/1.011,C30-27.5),2)))</f>
      </c>
      <c r="F30" s="239"/>
      <c r="G30" s="26">
        <f>IF(L23&lt;&gt;"",(D16)/($L23),"")</f>
      </c>
      <c r="H30" s="236">
        <f>IF(I23&lt;&gt;"",(D15)/($I23),"")</f>
      </c>
      <c r="I30" s="237"/>
      <c r="J30" s="236">
        <f>IF(H30="","",IF(H30&lt;1/3,1.05,IF(H30&lt;1,0.985+0.015/H30,IF(H30=1,1,IF(H30&lt;=3,1.015-0.015*H30,0.95)))))</f>
      </c>
      <c r="K30" s="237"/>
      <c r="L30" s="238">
        <f>IF(E30&lt;&gt;"",ROUND(E30*G30*H30*J30,2),"")</f>
      </c>
      <c r="M30" s="239"/>
      <c r="N30" s="3"/>
      <c r="O30" s="141"/>
      <c r="P30" s="110"/>
      <c r="Q30" s="110"/>
      <c r="R30" s="110"/>
      <c r="S30" s="110"/>
      <c r="T30" s="118"/>
      <c r="V30" s="110"/>
      <c r="W30" s="119"/>
      <c r="X30" s="110"/>
      <c r="Y30" s="110"/>
      <c r="Z30" s="110"/>
      <c r="AA30" s="110"/>
      <c r="AB30" s="110"/>
      <c r="AC30" s="110"/>
      <c r="AD30" s="110"/>
      <c r="AE30" s="110"/>
    </row>
    <row r="31" spans="1:14" ht="9.75" customHeight="1" thickBot="1">
      <c r="A31" s="121"/>
      <c r="B31" s="27"/>
      <c r="C31" s="242"/>
      <c r="D31" s="243"/>
      <c r="E31" s="244"/>
      <c r="F31" s="245"/>
      <c r="G31" s="28"/>
      <c r="H31" s="246"/>
      <c r="I31" s="247"/>
      <c r="J31" s="246"/>
      <c r="K31" s="247"/>
      <c r="L31" s="242"/>
      <c r="M31" s="243"/>
      <c r="N31" s="2"/>
    </row>
    <row r="32" spans="1:14" ht="6.75" customHeight="1">
      <c r="A32" s="121"/>
      <c r="B32" s="8"/>
      <c r="C32" s="29"/>
      <c r="D32" s="29"/>
      <c r="E32" s="30"/>
      <c r="F32" s="30"/>
      <c r="G32" s="30"/>
      <c r="H32" s="31"/>
      <c r="I32" s="31"/>
      <c r="J32" s="31"/>
      <c r="K32" s="31"/>
      <c r="L32" s="29"/>
      <c r="M32" s="29"/>
      <c r="N32" s="2"/>
    </row>
    <row r="33" spans="2:18" ht="18" customHeight="1">
      <c r="B33" s="248" t="s">
        <v>14</v>
      </c>
      <c r="C33" s="248"/>
      <c r="D33" s="248"/>
      <c r="E33" s="248"/>
      <c r="F33" s="30"/>
      <c r="G33" s="30"/>
      <c r="H33" s="31"/>
      <c r="I33" s="31"/>
      <c r="J33" s="31"/>
      <c r="K33" s="31"/>
      <c r="L33" s="29"/>
      <c r="M33" s="29"/>
      <c r="N33" s="2"/>
      <c r="O33" s="110"/>
      <c r="P33" s="110"/>
      <c r="Q33" s="110"/>
      <c r="R33" s="110"/>
    </row>
    <row r="34" spans="2:14" ht="18" customHeight="1">
      <c r="B34" s="248" t="s">
        <v>13</v>
      </c>
      <c r="C34" s="248"/>
      <c r="D34" s="248"/>
      <c r="E34" s="248"/>
      <c r="F34" s="30"/>
      <c r="G34" s="30"/>
      <c r="H34" s="31"/>
      <c r="I34" s="31"/>
      <c r="J34" s="31"/>
      <c r="K34" s="31"/>
      <c r="L34" s="29"/>
      <c r="M34" s="29"/>
      <c r="N34" s="2"/>
    </row>
    <row r="35" spans="2:17" ht="9.75" customHeight="1" thickBot="1">
      <c r="B35" s="8"/>
      <c r="C35" s="29"/>
      <c r="D35" s="29"/>
      <c r="E35" s="29"/>
      <c r="F35" s="29"/>
      <c r="G35" s="29"/>
      <c r="H35" s="29"/>
      <c r="I35" s="31"/>
      <c r="J35" s="31"/>
      <c r="K35" s="31"/>
      <c r="L35" s="29"/>
      <c r="M35" s="29"/>
      <c r="N35" s="2"/>
      <c r="O35" s="110"/>
      <c r="P35" s="110"/>
      <c r="Q35" s="110"/>
    </row>
    <row r="36" spans="2:16" ht="39.75" customHeight="1" thickBot="1" thickTop="1">
      <c r="B36" s="249" t="s">
        <v>293</v>
      </c>
      <c r="C36" s="250"/>
      <c r="D36" s="251"/>
      <c r="E36" s="2"/>
      <c r="F36" s="252" t="s">
        <v>305</v>
      </c>
      <c r="G36" s="253"/>
      <c r="H36" s="73">
        <f>IF(E9="SIM",U7,"")</f>
      </c>
      <c r="I36" s="62"/>
      <c r="J36" s="254" t="s">
        <v>268</v>
      </c>
      <c r="K36" s="254"/>
      <c r="L36" s="255"/>
      <c r="M36" s="256">
        <f>IF(H36="","",ROUND(IF(H36&lt;=5,H36*1.1475+0.94,IF(H36&lt;=7,(H36*1.146+1.95),IF(H36&lt;=10,(H36*1.1439+2.66),IF(H36&lt;=20,(H36*1.1393+4.17),IF(H36&lt;=50,(H36*1.1316+8),(H36*1.1051+12.73)))))),2))</f>
      </c>
      <c r="N36" s="257"/>
      <c r="O36" s="110"/>
      <c r="P36" s="110"/>
    </row>
    <row r="37" spans="5:16" ht="15" customHeight="1" thickBot="1" thickTop="1">
      <c r="E37" s="53"/>
      <c r="F37" s="258" t="s">
        <v>270</v>
      </c>
      <c r="G37" s="258"/>
      <c r="H37" s="52"/>
      <c r="I37" s="52"/>
      <c r="J37" s="52"/>
      <c r="K37" s="54"/>
      <c r="L37" s="54"/>
      <c r="M37" s="18"/>
      <c r="N37" s="2"/>
      <c r="O37" s="110"/>
      <c r="P37" s="110"/>
    </row>
    <row r="38" spans="2:14" ht="39" customHeight="1" thickBot="1" thickTop="1">
      <c r="B38" s="259" t="s">
        <v>294</v>
      </c>
      <c r="C38" s="260"/>
      <c r="D38" s="261"/>
      <c r="E38" s="2"/>
      <c r="F38" s="262" t="s">
        <v>306</v>
      </c>
      <c r="G38" s="255"/>
      <c r="H38" s="73">
        <f>IF(K9=U4,V7,"")</f>
      </c>
      <c r="I38" s="62"/>
      <c r="J38" s="263" t="s">
        <v>309</v>
      </c>
      <c r="K38" s="254"/>
      <c r="L38" s="255"/>
      <c r="M38" s="256">
        <f>IF(H38="","",(H38+0.004*H38))</f>
      </c>
      <c r="N38" s="257"/>
    </row>
    <row r="39" spans="2:14" ht="15" customHeight="1" thickBot="1" thickTop="1">
      <c r="B39" s="264"/>
      <c r="C39" s="264"/>
      <c r="D39" s="34"/>
      <c r="E39" s="9"/>
      <c r="F39" s="264" t="s">
        <v>271</v>
      </c>
      <c r="G39" s="264"/>
      <c r="H39" s="252"/>
      <c r="I39" s="252"/>
      <c r="J39" s="252"/>
      <c r="K39" s="10"/>
      <c r="L39" s="9"/>
      <c r="M39" s="9"/>
      <c r="N39" s="2"/>
    </row>
    <row r="40" spans="2:16" ht="35.25" customHeight="1" thickBot="1">
      <c r="B40" s="154" t="s">
        <v>319</v>
      </c>
      <c r="C40" s="154"/>
      <c r="D40" s="154"/>
      <c r="E40" s="154"/>
      <c r="F40" s="154"/>
      <c r="G40" s="154"/>
      <c r="H40" s="265"/>
      <c r="I40" s="266" t="s">
        <v>293</v>
      </c>
      <c r="J40" s="267"/>
      <c r="K40" s="267"/>
      <c r="L40" s="268"/>
      <c r="M40" s="269" t="s">
        <v>294</v>
      </c>
      <c r="N40" s="270"/>
      <c r="O40" s="270"/>
      <c r="P40" s="271"/>
    </row>
    <row r="41" spans="2:16" ht="24.75" customHeight="1">
      <c r="B41" s="272" t="s">
        <v>15</v>
      </c>
      <c r="C41" s="275" t="s">
        <v>3</v>
      </c>
      <c r="D41" s="214"/>
      <c r="E41" s="275" t="s">
        <v>5</v>
      </c>
      <c r="F41" s="214"/>
      <c r="G41" s="272" t="s">
        <v>325</v>
      </c>
      <c r="H41" s="280" t="s">
        <v>9</v>
      </c>
      <c r="I41" s="276" t="s">
        <v>269</v>
      </c>
      <c r="J41" s="263"/>
      <c r="K41" s="282" t="s">
        <v>327</v>
      </c>
      <c r="L41" s="214"/>
      <c r="M41" s="276" t="s">
        <v>269</v>
      </c>
      <c r="N41" s="263"/>
      <c r="O41" s="282" t="s">
        <v>323</v>
      </c>
      <c r="P41" s="214"/>
    </row>
    <row r="42" spans="2:49" s="2" customFormat="1" ht="9" customHeight="1">
      <c r="B42" s="273"/>
      <c r="C42" s="276"/>
      <c r="D42" s="277"/>
      <c r="E42" s="276"/>
      <c r="F42" s="277"/>
      <c r="G42" s="273"/>
      <c r="H42" s="281"/>
      <c r="I42" s="276"/>
      <c r="J42" s="263"/>
      <c r="K42" s="283"/>
      <c r="L42" s="277"/>
      <c r="M42" s="276"/>
      <c r="N42" s="263"/>
      <c r="O42" s="283"/>
      <c r="P42" s="277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21"/>
      <c r="AT42" s="111"/>
      <c r="AU42" s="111"/>
      <c r="AV42" s="111"/>
      <c r="AW42" s="111"/>
    </row>
    <row r="43" spans="2:49" s="2" customFormat="1" ht="33.75" customHeight="1" thickBot="1">
      <c r="B43" s="274"/>
      <c r="C43" s="278"/>
      <c r="D43" s="279"/>
      <c r="E43" s="278"/>
      <c r="F43" s="279"/>
      <c r="G43" s="20" t="s">
        <v>272</v>
      </c>
      <c r="H43" s="20" t="s">
        <v>295</v>
      </c>
      <c r="I43" s="285" t="s">
        <v>296</v>
      </c>
      <c r="J43" s="286"/>
      <c r="K43" s="284"/>
      <c r="L43" s="279"/>
      <c r="M43" s="285" t="s">
        <v>297</v>
      </c>
      <c r="N43" s="286"/>
      <c r="O43" s="284"/>
      <c r="P43" s="279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21"/>
      <c r="AT43" s="111"/>
      <c r="AU43" s="111"/>
      <c r="AV43" s="111"/>
      <c r="AW43" s="111"/>
    </row>
    <row r="44" spans="2:16" ht="28.5" customHeight="1">
      <c r="B44" s="87"/>
      <c r="C44" s="88"/>
      <c r="D44" s="89">
        <f>IF(C44="","",$F$15)</f>
      </c>
      <c r="E44" s="90">
        <f>IF(C44="","",D16)</f>
      </c>
      <c r="F44" s="91">
        <f aca="true" t="shared" si="0" ref="F44:F49">IF(C44="","",$F$16)</f>
      </c>
      <c r="G44" s="92">
        <f>IF(C44&lt;&gt;"",($C44)/(D15),"")</f>
      </c>
      <c r="H44" s="93">
        <f aca="true" t="shared" si="1" ref="H44:H49">IF(G44="","",IF(G44&lt;1/3,1.05,IF(G44&lt;1,0.985+0.015/G44,IF(G44=1,1,IF(G44&lt;=3,1.015-0.015*G44,0.95)))))</f>
      </c>
      <c r="I44" s="287">
        <f aca="true" t="shared" si="2" ref="I44:I49">IF(AND($E$9="SIM",$H$36&lt;&gt;"",C44&lt;&gt;""),ROUND($H$36*G44*H44,2),"")</f>
      </c>
      <c r="J44" s="288"/>
      <c r="K44" s="289">
        <f aca="true" t="shared" si="3" ref="K44:K49">IF(I44="","",ROUND(IF(I44&lt;=5,I44*1.1475+0.94,IF(I44&lt;=7,(I44*1.146+1.95),IF(I44&lt;=10,(I44*1.1439+2.66),IF(I44&lt;=20,(I44*1.1393+4.17),IF(I44&lt;=50,(I44*1.1316+8),(I44*1.1051+12.73)))))),2))</f>
      </c>
      <c r="L44" s="290"/>
      <c r="M44" s="287">
        <f aca="true" t="shared" si="4" ref="M44:M49">IF(AND($H$38&lt;&gt;"",C44&lt;&gt;""),ROUND($H$38*G44*H44,2),"")</f>
      </c>
      <c r="N44" s="288"/>
      <c r="O44" s="289">
        <f aca="true" t="shared" si="5" ref="O44:O49">IF(M44="","",(M44+0.004*M44))</f>
      </c>
      <c r="P44" s="290"/>
    </row>
    <row r="45" spans="2:16" ht="28.5" customHeight="1">
      <c r="B45" s="94"/>
      <c r="C45" s="95"/>
      <c r="D45" s="96">
        <f>IF(C45="","",$F15)</f>
      </c>
      <c r="E45" s="97">
        <f>IF(C45="","",$D$16)</f>
      </c>
      <c r="F45" s="21">
        <f t="shared" si="0"/>
      </c>
      <c r="G45" s="98">
        <f>IF(C45&lt;&gt;"",($C45)/(D15),"")</f>
      </c>
      <c r="H45" s="26">
        <f t="shared" si="1"/>
      </c>
      <c r="I45" s="291">
        <f t="shared" si="2"/>
      </c>
      <c r="J45" s="292"/>
      <c r="K45" s="293">
        <f t="shared" si="3"/>
      </c>
      <c r="L45" s="294"/>
      <c r="M45" s="291">
        <f t="shared" si="4"/>
      </c>
      <c r="N45" s="292"/>
      <c r="O45" s="293">
        <f t="shared" si="5"/>
      </c>
      <c r="P45" s="294"/>
    </row>
    <row r="46" spans="2:16" ht="28.5" customHeight="1">
      <c r="B46" s="94"/>
      <c r="C46" s="95"/>
      <c r="D46" s="96">
        <f>IF(C46="","",$F15)</f>
      </c>
      <c r="E46" s="97">
        <f>IF(C46="","",$D$16)</f>
      </c>
      <c r="F46" s="21">
        <f t="shared" si="0"/>
      </c>
      <c r="G46" s="98">
        <f>IF(C46&lt;&gt;"",($C46)/(D15),"")</f>
      </c>
      <c r="H46" s="26">
        <f t="shared" si="1"/>
      </c>
      <c r="I46" s="291">
        <f t="shared" si="2"/>
      </c>
      <c r="J46" s="292"/>
      <c r="K46" s="293">
        <f t="shared" si="3"/>
      </c>
      <c r="L46" s="294"/>
      <c r="M46" s="291">
        <f t="shared" si="4"/>
      </c>
      <c r="N46" s="292"/>
      <c r="O46" s="293">
        <f t="shared" si="5"/>
      </c>
      <c r="P46" s="294"/>
    </row>
    <row r="47" spans="2:16" ht="28.5" customHeight="1">
      <c r="B47" s="94"/>
      <c r="C47" s="95"/>
      <c r="D47" s="96">
        <f>IF(C47="","",$F15)</f>
      </c>
      <c r="E47" s="97">
        <f>IF(C47="","",$D$16)</f>
      </c>
      <c r="F47" s="21">
        <f t="shared" si="0"/>
      </c>
      <c r="G47" s="98">
        <f>IF(C47&lt;&gt;"",($C47)/(D15),"")</f>
      </c>
      <c r="H47" s="26">
        <f t="shared" si="1"/>
      </c>
      <c r="I47" s="291">
        <f t="shared" si="2"/>
      </c>
      <c r="J47" s="292"/>
      <c r="K47" s="293">
        <f t="shared" si="3"/>
      </c>
      <c r="L47" s="294"/>
      <c r="M47" s="291">
        <f t="shared" si="4"/>
      </c>
      <c r="N47" s="292"/>
      <c r="O47" s="293">
        <f t="shared" si="5"/>
      </c>
      <c r="P47" s="294"/>
    </row>
    <row r="48" spans="2:16" ht="28.5" customHeight="1">
      <c r="B48" s="94"/>
      <c r="C48" s="95"/>
      <c r="D48" s="96">
        <f>IF(C48="","",$F15)</f>
      </c>
      <c r="E48" s="97">
        <f>IF(C48="","",$D$16)</f>
      </c>
      <c r="F48" s="21">
        <f t="shared" si="0"/>
      </c>
      <c r="G48" s="98">
        <f>IF(C48&lt;&gt;"",($C48)/(D15),"")</f>
      </c>
      <c r="H48" s="26">
        <f t="shared" si="1"/>
      </c>
      <c r="I48" s="291">
        <f t="shared" si="2"/>
      </c>
      <c r="J48" s="292"/>
      <c r="K48" s="293">
        <f t="shared" si="3"/>
      </c>
      <c r="L48" s="294"/>
      <c r="M48" s="291">
        <f t="shared" si="4"/>
      </c>
      <c r="N48" s="292"/>
      <c r="O48" s="293">
        <f t="shared" si="5"/>
      </c>
      <c r="P48" s="294"/>
    </row>
    <row r="49" spans="2:16" ht="28.5" customHeight="1">
      <c r="B49" s="94"/>
      <c r="C49" s="95"/>
      <c r="D49" s="96">
        <f>IF(C49="","",$F15)</f>
      </c>
      <c r="E49" s="97">
        <f>IF(C49="","",$D$16)</f>
      </c>
      <c r="F49" s="21">
        <f t="shared" si="0"/>
      </c>
      <c r="G49" s="98">
        <f>IF(C49&lt;&gt;"",($C49)/(D15),"")</f>
      </c>
      <c r="H49" s="26">
        <f t="shared" si="1"/>
      </c>
      <c r="I49" s="291">
        <f t="shared" si="2"/>
      </c>
      <c r="J49" s="292"/>
      <c r="K49" s="293">
        <f t="shared" si="3"/>
      </c>
      <c r="L49" s="294"/>
      <c r="M49" s="291">
        <f t="shared" si="4"/>
      </c>
      <c r="N49" s="292"/>
      <c r="O49" s="293">
        <f t="shared" si="5"/>
      </c>
      <c r="P49" s="294"/>
    </row>
    <row r="50" spans="2:16" ht="9" customHeight="1" thickBot="1">
      <c r="B50" s="66"/>
      <c r="C50" s="39"/>
      <c r="D50" s="37"/>
      <c r="E50" s="39"/>
      <c r="F50" s="67"/>
      <c r="G50" s="68"/>
      <c r="H50" s="69"/>
      <c r="I50" s="295"/>
      <c r="J50" s="296"/>
      <c r="K50" s="297"/>
      <c r="L50" s="298"/>
      <c r="M50" s="295"/>
      <c r="N50" s="296"/>
      <c r="O50" s="299"/>
      <c r="P50" s="300"/>
    </row>
    <row r="51" spans="2:16" ht="9" customHeight="1" thickBot="1">
      <c r="B51" s="58"/>
      <c r="C51" s="63"/>
      <c r="D51" s="63"/>
      <c r="E51" s="63"/>
      <c r="F51" s="64"/>
      <c r="G51" s="64"/>
      <c r="H51" s="31"/>
      <c r="I51" s="76"/>
      <c r="J51" s="76"/>
      <c r="K51" s="76"/>
      <c r="L51" s="76"/>
      <c r="M51" s="76"/>
      <c r="N51" s="76"/>
      <c r="O51" s="142"/>
      <c r="P51" s="142"/>
    </row>
    <row r="52" spans="2:14" ht="39" customHeight="1" thickBot="1">
      <c r="B52" s="154" t="s">
        <v>320</v>
      </c>
      <c r="C52" s="154"/>
      <c r="D52" s="154"/>
      <c r="E52" s="154"/>
      <c r="F52" s="265"/>
      <c r="G52" s="75" t="s">
        <v>307</v>
      </c>
      <c r="H52" s="107" t="s">
        <v>308</v>
      </c>
      <c r="I52" s="65"/>
      <c r="J52" s="65"/>
      <c r="K52" s="8"/>
      <c r="L52" s="2"/>
      <c r="M52" s="2"/>
      <c r="N52" s="2"/>
    </row>
    <row r="53" spans="2:11" ht="28.5" customHeight="1">
      <c r="B53" s="272" t="s">
        <v>16</v>
      </c>
      <c r="C53" s="275" t="s">
        <v>10</v>
      </c>
      <c r="D53" s="213"/>
      <c r="E53" s="213"/>
      <c r="F53" s="214"/>
      <c r="G53" s="302" t="s">
        <v>328</v>
      </c>
      <c r="H53" s="304" t="s">
        <v>324</v>
      </c>
      <c r="I53" s="49"/>
      <c r="J53" s="49"/>
      <c r="K53" s="2"/>
    </row>
    <row r="54" spans="2:16" ht="28.5" customHeight="1" thickBot="1">
      <c r="B54" s="274"/>
      <c r="C54" s="278"/>
      <c r="D54" s="301"/>
      <c r="E54" s="301"/>
      <c r="F54" s="279"/>
      <c r="G54" s="303"/>
      <c r="H54" s="305"/>
      <c r="I54" s="49"/>
      <c r="N54" s="2"/>
      <c r="O54" s="111"/>
      <c r="P54" s="111"/>
    </row>
    <row r="55" spans="2:16" ht="28.5" customHeight="1">
      <c r="B55" s="99">
        <f>IF(D11="","",D11)</f>
      </c>
      <c r="C55" s="306" t="str">
        <f>D15&amp;" "&amp;F15&amp;" / "&amp;D16&amp;" "&amp;F16</f>
        <v>  /  </v>
      </c>
      <c r="D55" s="307"/>
      <c r="E55" s="307"/>
      <c r="F55" s="307"/>
      <c r="G55" s="104">
        <f>M36</f>
      </c>
      <c r="H55" s="100">
        <f>IF(M38="","",(M38*1.06))</f>
      </c>
      <c r="I55" s="55"/>
      <c r="K55" s="81"/>
      <c r="L55" s="81"/>
      <c r="M55" s="81"/>
      <c r="N55" s="81"/>
      <c r="O55" s="143"/>
      <c r="P55" s="143"/>
    </row>
    <row r="56" spans="2:16" ht="28.5" customHeight="1">
      <c r="B56" s="101">
        <f aca="true" t="shared" si="6" ref="B56:B61">IF(B44="","",B44)</f>
      </c>
      <c r="C56" s="310" t="str">
        <f aca="true" t="shared" si="7" ref="C56:C61">C44&amp;" "&amp;D44&amp;" / "&amp;E44&amp;" "&amp;F44</f>
        <v>  /  </v>
      </c>
      <c r="D56" s="311"/>
      <c r="E56" s="311"/>
      <c r="F56" s="312"/>
      <c r="G56" s="106">
        <f aca="true" t="shared" si="8" ref="G56:G61">K44</f>
      </c>
      <c r="H56" s="102">
        <f aca="true" t="shared" si="9" ref="H56:H61">IF(O44="","",(O44*1.06))</f>
      </c>
      <c r="I56" s="55"/>
      <c r="J56" s="313" t="s">
        <v>322</v>
      </c>
      <c r="K56" s="313"/>
      <c r="L56" s="313"/>
      <c r="M56" s="313"/>
      <c r="N56" s="313"/>
      <c r="O56" s="313"/>
      <c r="P56" s="313"/>
    </row>
    <row r="57" spans="2:19" ht="28.5" customHeight="1" thickBot="1">
      <c r="B57" s="101">
        <f t="shared" si="6"/>
      </c>
      <c r="C57" s="310" t="str">
        <f t="shared" si="7"/>
        <v>  /  </v>
      </c>
      <c r="D57" s="311"/>
      <c r="E57" s="311"/>
      <c r="F57" s="312"/>
      <c r="G57" s="106">
        <f t="shared" si="8"/>
      </c>
      <c r="H57" s="102">
        <f t="shared" si="9"/>
      </c>
      <c r="I57" s="55"/>
      <c r="J57" s="84"/>
      <c r="K57" s="314"/>
      <c r="L57" s="314"/>
      <c r="M57" s="314"/>
      <c r="N57" s="314"/>
      <c r="O57" s="314"/>
      <c r="P57" s="314"/>
      <c r="S57" s="110"/>
    </row>
    <row r="58" spans="2:16" ht="28.5" customHeight="1">
      <c r="B58" s="101">
        <f t="shared" si="6"/>
      </c>
      <c r="C58" s="310" t="str">
        <f t="shared" si="7"/>
        <v>  /  </v>
      </c>
      <c r="D58" s="311"/>
      <c r="E58" s="311"/>
      <c r="F58" s="312"/>
      <c r="G58" s="106">
        <f t="shared" si="8"/>
      </c>
      <c r="H58" s="102">
        <f t="shared" si="9"/>
      </c>
      <c r="I58" s="55"/>
      <c r="J58" s="83" t="s">
        <v>314</v>
      </c>
      <c r="K58" s="315"/>
      <c r="L58" s="315"/>
      <c r="M58" s="315"/>
      <c r="N58" s="315"/>
      <c r="O58" s="315"/>
      <c r="P58" s="315"/>
    </row>
    <row r="59" spans="2:16" ht="28.5" customHeight="1">
      <c r="B59" s="101">
        <f t="shared" si="6"/>
      </c>
      <c r="C59" s="310" t="str">
        <f t="shared" si="7"/>
        <v>  /  </v>
      </c>
      <c r="D59" s="311"/>
      <c r="E59" s="311"/>
      <c r="F59" s="312"/>
      <c r="G59" s="106">
        <f t="shared" si="8"/>
      </c>
      <c r="H59" s="102">
        <f t="shared" si="9"/>
      </c>
      <c r="I59" s="55"/>
      <c r="J59" s="82"/>
      <c r="K59" s="309"/>
      <c r="L59" s="309"/>
      <c r="M59" s="309"/>
      <c r="N59" s="309"/>
      <c r="O59" s="309"/>
      <c r="P59" s="309"/>
    </row>
    <row r="60" spans="2:16" ht="28.5" customHeight="1">
      <c r="B60" s="101">
        <f t="shared" si="6"/>
      </c>
      <c r="C60" s="310" t="str">
        <f t="shared" si="7"/>
        <v>  /  </v>
      </c>
      <c r="D60" s="311"/>
      <c r="E60" s="311"/>
      <c r="F60" s="312"/>
      <c r="G60" s="106">
        <f t="shared" si="8"/>
      </c>
      <c r="H60" s="102">
        <f t="shared" si="9"/>
      </c>
      <c r="I60" s="51"/>
      <c r="J60" s="82"/>
      <c r="K60" s="309"/>
      <c r="L60" s="309"/>
      <c r="M60" s="309"/>
      <c r="N60" s="309"/>
      <c r="O60" s="309"/>
      <c r="P60" s="309"/>
    </row>
    <row r="61" spans="2:16" ht="28.5" customHeight="1">
      <c r="B61" s="101">
        <f t="shared" si="6"/>
      </c>
      <c r="C61" s="310" t="str">
        <f t="shared" si="7"/>
        <v>  /  </v>
      </c>
      <c r="D61" s="311"/>
      <c r="E61" s="311"/>
      <c r="F61" s="312"/>
      <c r="G61" s="105">
        <f t="shared" si="8"/>
      </c>
      <c r="H61" s="102">
        <f t="shared" si="9"/>
      </c>
      <c r="I61" s="55"/>
      <c r="J61" s="82"/>
      <c r="K61" s="308"/>
      <c r="L61" s="309"/>
      <c r="M61" s="309"/>
      <c r="N61" s="309"/>
      <c r="O61" s="309"/>
      <c r="P61" s="309"/>
    </row>
    <row r="62" spans="2:16" ht="9" customHeight="1" thickBot="1">
      <c r="B62" s="70"/>
      <c r="C62" s="316"/>
      <c r="D62" s="317"/>
      <c r="E62" s="317"/>
      <c r="F62" s="318"/>
      <c r="G62" s="103"/>
      <c r="H62" s="71"/>
      <c r="I62" s="59"/>
      <c r="J62" s="108"/>
      <c r="K62" s="319"/>
      <c r="L62" s="319"/>
      <c r="M62" s="319"/>
      <c r="N62" s="319"/>
      <c r="O62" s="319"/>
      <c r="P62" s="243"/>
    </row>
    <row r="63" spans="2:13" ht="9.75" customHeight="1">
      <c r="B63" s="32"/>
      <c r="C63" s="32"/>
      <c r="D63" s="32"/>
      <c r="E63" s="32"/>
      <c r="F63" s="32"/>
      <c r="G63" s="76"/>
      <c r="H63" s="77"/>
      <c r="I63" s="50"/>
      <c r="J63" s="29"/>
      <c r="K63" s="2"/>
      <c r="L63" s="2"/>
      <c r="M63" s="2"/>
    </row>
    <row r="64" spans="1:49" s="4" customFormat="1" ht="35.25" customHeight="1">
      <c r="A64" s="1"/>
      <c r="I64" s="48"/>
      <c r="J64" s="50"/>
      <c r="K64" s="50"/>
      <c r="L64" s="50"/>
      <c r="M64" s="50"/>
      <c r="N64" s="33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25"/>
      <c r="AT64" s="115"/>
      <c r="AU64" s="115"/>
      <c r="AV64" s="115"/>
      <c r="AW64" s="115"/>
    </row>
    <row r="65" spans="1:49" s="4" customFormat="1" ht="15.75" customHeight="1">
      <c r="A65" s="1"/>
      <c r="I65" s="50"/>
      <c r="J65" s="50"/>
      <c r="K65" s="50"/>
      <c r="L65" s="50"/>
      <c r="M65" s="50"/>
      <c r="N65" s="33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25"/>
      <c r="AT65" s="115"/>
      <c r="AU65" s="115"/>
      <c r="AV65" s="115"/>
      <c r="AW65" s="115"/>
    </row>
    <row r="66" spans="1:49" s="4" customFormat="1" ht="23.25" customHeight="1">
      <c r="A66" s="1"/>
      <c r="B66" s="38"/>
      <c r="C66" s="38"/>
      <c r="D66" s="35"/>
      <c r="I66" s="48"/>
      <c r="J66" s="50"/>
      <c r="K66" s="50"/>
      <c r="L66" s="50"/>
      <c r="M66" s="50"/>
      <c r="N66" s="33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25"/>
      <c r="AT66" s="115"/>
      <c r="AU66" s="115"/>
      <c r="AV66" s="115"/>
      <c r="AW66" s="115"/>
    </row>
    <row r="67" spans="2:14" ht="16.5" customHeight="1">
      <c r="B67" s="56"/>
      <c r="C67" s="56"/>
      <c r="D67" s="56"/>
      <c r="E67" s="56"/>
      <c r="F67" s="56"/>
      <c r="G67" s="56"/>
      <c r="H67" s="56"/>
      <c r="I67" s="17"/>
      <c r="J67" s="17"/>
      <c r="K67" s="17"/>
      <c r="L67" s="17"/>
      <c r="M67" s="17"/>
      <c r="N67" s="17"/>
    </row>
    <row r="68" spans="1:14" ht="24" customHeight="1">
      <c r="A68" s="123"/>
      <c r="B68" s="38"/>
      <c r="C68" s="38"/>
      <c r="D68" s="38"/>
      <c r="E68" s="2"/>
      <c r="F68" s="2"/>
      <c r="G68" s="2"/>
      <c r="H68" s="2"/>
      <c r="I68" s="2"/>
      <c r="J68" s="2"/>
      <c r="K68" s="5"/>
      <c r="L68" s="23"/>
      <c r="M68" s="23"/>
      <c r="N68" s="2"/>
    </row>
    <row r="69" ht="24" customHeight="1">
      <c r="F69" s="23"/>
    </row>
    <row r="70" spans="17:18" ht="24" customHeight="1">
      <c r="Q70" s="144"/>
      <c r="R70" s="145"/>
    </row>
    <row r="71" spans="17:18" ht="24" customHeight="1">
      <c r="Q71" s="144"/>
      <c r="R71" s="145"/>
    </row>
    <row r="72" spans="13:14" ht="24" customHeight="1">
      <c r="M72" s="4"/>
      <c r="N72" s="4"/>
    </row>
    <row r="73" spans="13:14" ht="24" customHeight="1">
      <c r="M73" s="4"/>
      <c r="N73" s="4"/>
    </row>
    <row r="74" spans="13:18" ht="24" customHeight="1">
      <c r="M74" s="4"/>
      <c r="N74" s="4"/>
      <c r="R74" s="145"/>
    </row>
    <row r="75" spans="13:18" ht="24" customHeight="1">
      <c r="M75" s="4"/>
      <c r="N75" s="4"/>
      <c r="Q75" s="145"/>
      <c r="R75" s="145"/>
    </row>
    <row r="76" spans="17:18" ht="24" customHeight="1">
      <c r="Q76" s="145"/>
      <c r="R76" s="145"/>
    </row>
    <row r="77" spans="17:18" ht="24" customHeight="1">
      <c r="Q77" s="146"/>
      <c r="R77" s="145"/>
    </row>
    <row r="78" ht="24" customHeight="1"/>
    <row r="79" spans="1:49" s="22" customFormat="1" ht="24" customHeight="1">
      <c r="A79" s="3"/>
      <c r="O79" s="112"/>
      <c r="P79" s="112"/>
      <c r="Q79" s="112"/>
      <c r="R79" s="112"/>
      <c r="S79" s="112"/>
      <c r="T79" s="112"/>
      <c r="U79" s="112"/>
      <c r="V79" s="112"/>
      <c r="W79" s="109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26"/>
      <c r="AT79" s="112"/>
      <c r="AU79" s="112"/>
      <c r="AV79" s="112"/>
      <c r="AW79" s="112"/>
    </row>
    <row r="80" spans="1:49" s="22" customFormat="1" ht="24" customHeight="1">
      <c r="A80" s="3"/>
      <c r="O80" s="112"/>
      <c r="P80" s="112"/>
      <c r="Q80" s="112"/>
      <c r="R80" s="112"/>
      <c r="S80" s="112"/>
      <c r="T80" s="112"/>
      <c r="U80" s="112"/>
      <c r="V80" s="112"/>
      <c r="W80" s="109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26"/>
      <c r="AT80" s="112"/>
      <c r="AU80" s="112"/>
      <c r="AV80" s="112"/>
      <c r="AW80" s="112"/>
    </row>
    <row r="81" spans="1:49" s="22" customFormat="1" ht="24" customHeight="1">
      <c r="A81" s="3"/>
      <c r="O81" s="112"/>
      <c r="P81" s="112"/>
      <c r="Q81" s="112"/>
      <c r="R81" s="112"/>
      <c r="S81" s="112"/>
      <c r="T81" s="112"/>
      <c r="U81" s="112"/>
      <c r="V81" s="112"/>
      <c r="W81" s="109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26"/>
      <c r="AT81" s="112"/>
      <c r="AU81" s="112"/>
      <c r="AV81" s="112"/>
      <c r="AW81" s="112"/>
    </row>
    <row r="82" spans="1:49" s="22" customFormat="1" ht="24" customHeight="1">
      <c r="A82" s="3"/>
      <c r="O82" s="112"/>
      <c r="P82" s="112"/>
      <c r="Q82" s="112"/>
      <c r="R82" s="112"/>
      <c r="S82" s="112"/>
      <c r="T82" s="112"/>
      <c r="U82" s="112"/>
      <c r="V82" s="112"/>
      <c r="W82" s="109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26"/>
      <c r="AT82" s="112"/>
      <c r="AU82" s="112"/>
      <c r="AV82" s="112"/>
      <c r="AW82" s="112"/>
    </row>
    <row r="83" spans="1:49" s="22" customFormat="1" ht="24" customHeight="1">
      <c r="A83" s="3"/>
      <c r="O83" s="112"/>
      <c r="P83" s="112"/>
      <c r="Q83" s="112"/>
      <c r="R83" s="112"/>
      <c r="S83" s="112"/>
      <c r="T83" s="112"/>
      <c r="U83" s="112"/>
      <c r="V83" s="112"/>
      <c r="W83" s="109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26"/>
      <c r="AT83" s="112"/>
      <c r="AU83" s="112"/>
      <c r="AV83" s="112"/>
      <c r="AW83" s="112"/>
    </row>
    <row r="84" spans="1:49" s="22" customFormat="1" ht="24" customHeight="1">
      <c r="A84" s="3"/>
      <c r="O84" s="112"/>
      <c r="P84" s="112"/>
      <c r="Q84" s="112"/>
      <c r="R84" s="112"/>
      <c r="S84" s="112"/>
      <c r="T84" s="112"/>
      <c r="U84" s="112"/>
      <c r="V84" s="112"/>
      <c r="W84" s="109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26"/>
      <c r="AT84" s="112"/>
      <c r="AU84" s="112"/>
      <c r="AV84" s="112"/>
      <c r="AW84" s="112"/>
    </row>
    <row r="85" spans="1:49" s="22" customFormat="1" ht="24" customHeight="1">
      <c r="A85" s="3"/>
      <c r="O85" s="112"/>
      <c r="P85" s="112"/>
      <c r="Q85" s="112"/>
      <c r="R85" s="112"/>
      <c r="S85" s="112"/>
      <c r="T85" s="112"/>
      <c r="U85" s="112"/>
      <c r="V85" s="112"/>
      <c r="W85" s="109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26"/>
      <c r="AT85" s="112"/>
      <c r="AU85" s="112"/>
      <c r="AV85" s="112"/>
      <c r="AW85" s="112"/>
    </row>
    <row r="86" spans="1:49" s="22" customFormat="1" ht="24" customHeight="1">
      <c r="A86" s="3"/>
      <c r="O86" s="112"/>
      <c r="P86" s="112"/>
      <c r="Q86" s="112"/>
      <c r="R86" s="112"/>
      <c r="S86" s="112"/>
      <c r="T86" s="112"/>
      <c r="U86" s="112"/>
      <c r="V86" s="112"/>
      <c r="W86" s="109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26"/>
      <c r="AT86" s="112"/>
      <c r="AU86" s="112"/>
      <c r="AV86" s="112"/>
      <c r="AW86" s="112"/>
    </row>
    <row r="87" spans="1:49" s="22" customFormat="1" ht="24" customHeight="1">
      <c r="A87" s="3"/>
      <c r="O87" s="112"/>
      <c r="P87" s="112"/>
      <c r="Q87" s="112"/>
      <c r="R87" s="112"/>
      <c r="S87" s="112"/>
      <c r="T87" s="112"/>
      <c r="U87" s="112"/>
      <c r="V87" s="112"/>
      <c r="W87" s="109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26"/>
      <c r="AT87" s="112"/>
      <c r="AU87" s="112"/>
      <c r="AV87" s="112"/>
      <c r="AW87" s="112"/>
    </row>
    <row r="88" spans="1:49" s="22" customFormat="1" ht="24" customHeight="1">
      <c r="A88" s="3"/>
      <c r="O88" s="112"/>
      <c r="P88" s="112"/>
      <c r="Q88" s="112"/>
      <c r="R88" s="112"/>
      <c r="S88" s="112"/>
      <c r="T88" s="112"/>
      <c r="U88" s="112"/>
      <c r="V88" s="112"/>
      <c r="W88" s="109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26"/>
      <c r="AT88" s="112"/>
      <c r="AU88" s="112"/>
      <c r="AV88" s="112"/>
      <c r="AW88" s="112"/>
    </row>
    <row r="89" spans="1:49" s="22" customFormat="1" ht="24" customHeight="1">
      <c r="A89" s="3"/>
      <c r="O89" s="112"/>
      <c r="P89" s="112"/>
      <c r="Q89" s="112"/>
      <c r="R89" s="112"/>
      <c r="S89" s="112"/>
      <c r="T89" s="112"/>
      <c r="U89" s="112"/>
      <c r="V89" s="112"/>
      <c r="W89" s="109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26"/>
      <c r="AT89" s="112"/>
      <c r="AU89" s="112"/>
      <c r="AV89" s="112"/>
      <c r="AW89" s="112"/>
    </row>
    <row r="90" spans="1:49" s="22" customFormat="1" ht="24" customHeight="1">
      <c r="A90" s="3"/>
      <c r="O90" s="112"/>
      <c r="P90" s="112"/>
      <c r="Q90" s="112"/>
      <c r="R90" s="112"/>
      <c r="S90" s="112"/>
      <c r="T90" s="112"/>
      <c r="U90" s="112"/>
      <c r="V90" s="112"/>
      <c r="W90" s="109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26"/>
      <c r="AT90" s="112"/>
      <c r="AU90" s="112"/>
      <c r="AV90" s="112"/>
      <c r="AW90" s="112"/>
    </row>
    <row r="91" spans="1:49" s="22" customFormat="1" ht="24" customHeight="1">
      <c r="A91" s="3"/>
      <c r="O91" s="112"/>
      <c r="P91" s="112"/>
      <c r="Q91" s="112"/>
      <c r="R91" s="112"/>
      <c r="S91" s="112"/>
      <c r="T91" s="112"/>
      <c r="U91" s="112"/>
      <c r="V91" s="112"/>
      <c r="W91" s="109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26"/>
      <c r="AT91" s="112"/>
      <c r="AU91" s="112"/>
      <c r="AV91" s="112"/>
      <c r="AW91" s="112"/>
    </row>
    <row r="92" spans="1:49" s="22" customFormat="1" ht="24" customHeight="1">
      <c r="A92" s="3"/>
      <c r="O92" s="112"/>
      <c r="P92" s="112"/>
      <c r="Q92" s="112"/>
      <c r="R92" s="112"/>
      <c r="S92" s="112"/>
      <c r="T92" s="112"/>
      <c r="U92" s="112"/>
      <c r="V92" s="112"/>
      <c r="W92" s="109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26"/>
      <c r="AT92" s="112"/>
      <c r="AU92" s="112"/>
      <c r="AV92" s="112"/>
      <c r="AW92" s="112"/>
    </row>
    <row r="93" spans="1:49" s="22" customFormat="1" ht="24" customHeight="1">
      <c r="A93" s="3"/>
      <c r="O93" s="112"/>
      <c r="P93" s="112"/>
      <c r="Q93" s="112"/>
      <c r="R93" s="112"/>
      <c r="S93" s="112"/>
      <c r="T93" s="112"/>
      <c r="U93" s="112"/>
      <c r="V93" s="112"/>
      <c r="W93" s="109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26"/>
      <c r="AT93" s="112"/>
      <c r="AU93" s="112"/>
      <c r="AV93" s="112"/>
      <c r="AW93" s="112"/>
    </row>
    <row r="94" spans="1:49" s="22" customFormat="1" ht="24" customHeight="1">
      <c r="A94" s="3"/>
      <c r="O94" s="112"/>
      <c r="P94" s="112"/>
      <c r="Q94" s="112"/>
      <c r="R94" s="112"/>
      <c r="S94" s="112"/>
      <c r="T94" s="112"/>
      <c r="U94" s="112"/>
      <c r="V94" s="112"/>
      <c r="W94" s="109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26"/>
      <c r="AT94" s="112"/>
      <c r="AU94" s="112"/>
      <c r="AV94" s="112"/>
      <c r="AW94" s="112"/>
    </row>
    <row r="95" spans="1:49" s="22" customFormat="1" ht="24" customHeight="1">
      <c r="A95" s="3"/>
      <c r="O95" s="112"/>
      <c r="P95" s="112"/>
      <c r="Q95" s="112"/>
      <c r="R95" s="112"/>
      <c r="S95" s="112"/>
      <c r="T95" s="112"/>
      <c r="U95" s="112"/>
      <c r="V95" s="112"/>
      <c r="W95" s="109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26"/>
      <c r="AT95" s="112"/>
      <c r="AU95" s="112"/>
      <c r="AV95" s="112"/>
      <c r="AW95" s="112"/>
    </row>
    <row r="96" spans="1:49" s="22" customFormat="1" ht="24" customHeight="1">
      <c r="A96" s="3"/>
      <c r="O96" s="112"/>
      <c r="P96" s="112"/>
      <c r="Q96" s="112"/>
      <c r="R96" s="112"/>
      <c r="S96" s="112"/>
      <c r="T96" s="112"/>
      <c r="U96" s="112"/>
      <c r="V96" s="112"/>
      <c r="W96" s="109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26"/>
      <c r="AT96" s="112"/>
      <c r="AU96" s="112"/>
      <c r="AV96" s="112"/>
      <c r="AW96" s="112"/>
    </row>
    <row r="97" spans="1:49" s="22" customFormat="1" ht="24" customHeight="1">
      <c r="A97" s="3"/>
      <c r="O97" s="112"/>
      <c r="P97" s="112"/>
      <c r="Q97" s="112"/>
      <c r="R97" s="112"/>
      <c r="S97" s="112"/>
      <c r="T97" s="112"/>
      <c r="U97" s="112"/>
      <c r="V97" s="112"/>
      <c r="W97" s="109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26"/>
      <c r="AT97" s="112"/>
      <c r="AU97" s="112"/>
      <c r="AV97" s="112"/>
      <c r="AW97" s="112"/>
    </row>
    <row r="98" spans="1:49" s="22" customFormat="1" ht="24" customHeight="1">
      <c r="A98" s="3"/>
      <c r="O98" s="112"/>
      <c r="P98" s="112"/>
      <c r="Q98" s="112"/>
      <c r="R98" s="112"/>
      <c r="S98" s="112"/>
      <c r="T98" s="112"/>
      <c r="U98" s="112"/>
      <c r="V98" s="112"/>
      <c r="W98" s="109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26"/>
      <c r="AT98" s="112"/>
      <c r="AU98" s="112"/>
      <c r="AV98" s="112"/>
      <c r="AW98" s="112"/>
    </row>
    <row r="99" spans="1:49" s="22" customFormat="1" ht="24" customHeight="1">
      <c r="A99" s="3"/>
      <c r="O99" s="112"/>
      <c r="P99" s="112"/>
      <c r="Q99" s="112"/>
      <c r="R99" s="112"/>
      <c r="S99" s="112"/>
      <c r="T99" s="112"/>
      <c r="U99" s="112"/>
      <c r="V99" s="112"/>
      <c r="W99" s="109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26"/>
      <c r="AT99" s="112"/>
      <c r="AU99" s="112"/>
      <c r="AV99" s="112"/>
      <c r="AW99" s="112"/>
    </row>
    <row r="100" spans="1:49" s="61" customFormat="1" ht="24" customHeight="1">
      <c r="A100" s="60"/>
      <c r="O100" s="113"/>
      <c r="P100" s="113"/>
      <c r="Q100" s="113"/>
      <c r="R100" s="113"/>
      <c r="S100" s="113"/>
      <c r="T100" s="113"/>
      <c r="U100" s="113"/>
      <c r="V100" s="113"/>
      <c r="W100" s="114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27"/>
      <c r="AT100" s="113"/>
      <c r="AU100" s="113"/>
      <c r="AV100" s="113"/>
      <c r="AW100" s="113"/>
    </row>
    <row r="101" spans="1:49" s="61" customFormat="1" ht="24" customHeight="1">
      <c r="A101" s="60"/>
      <c r="O101" s="113"/>
      <c r="P101" s="113"/>
      <c r="Q101" s="113"/>
      <c r="R101" s="113"/>
      <c r="S101" s="113"/>
      <c r="T101" s="113"/>
      <c r="U101" s="113"/>
      <c r="V101" s="113"/>
      <c r="W101" s="114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27"/>
      <c r="AT101" s="113"/>
      <c r="AU101" s="113"/>
      <c r="AV101" s="113"/>
      <c r="AW101" s="113"/>
    </row>
    <row r="102" spans="1:49" s="61" customFormat="1" ht="24" customHeight="1">
      <c r="A102" s="60"/>
      <c r="O102" s="113"/>
      <c r="P102" s="113"/>
      <c r="Q102" s="113"/>
      <c r="R102" s="113"/>
      <c r="S102" s="113"/>
      <c r="T102" s="113"/>
      <c r="U102" s="113"/>
      <c r="V102" s="113"/>
      <c r="W102" s="114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27"/>
      <c r="AT102" s="113"/>
      <c r="AU102" s="113"/>
      <c r="AV102" s="113"/>
      <c r="AW102" s="113"/>
    </row>
    <row r="103" spans="1:49" s="61" customFormat="1" ht="24" customHeight="1">
      <c r="A103" s="4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O103" s="113"/>
      <c r="P103" s="113"/>
      <c r="Q103" s="113"/>
      <c r="R103" s="113"/>
      <c r="S103" s="113"/>
      <c r="T103" s="113"/>
      <c r="U103" s="113"/>
      <c r="V103" s="113"/>
      <c r="W103" s="114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27"/>
      <c r="AT103" s="113"/>
      <c r="AU103" s="113"/>
      <c r="AV103" s="113"/>
      <c r="AW103" s="113"/>
    </row>
    <row r="104" spans="1:49" s="61" customFormat="1" ht="24" customHeight="1">
      <c r="A104" s="46"/>
      <c r="B104" s="78" t="s">
        <v>17</v>
      </c>
      <c r="C104" s="43"/>
      <c r="D104" s="43"/>
      <c r="E104" s="43" t="s">
        <v>286</v>
      </c>
      <c r="F104" s="43"/>
      <c r="G104" s="43"/>
      <c r="H104" s="79" t="s">
        <v>274</v>
      </c>
      <c r="I104" s="43"/>
      <c r="J104" s="43"/>
      <c r="K104" s="43"/>
      <c r="L104" s="43"/>
      <c r="O104" s="113"/>
      <c r="P104" s="147"/>
      <c r="Q104" s="113"/>
      <c r="R104" s="113"/>
      <c r="S104" s="113"/>
      <c r="T104" s="113"/>
      <c r="U104" s="113"/>
      <c r="V104" s="113"/>
      <c r="W104" s="114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27"/>
      <c r="AT104" s="113"/>
      <c r="AU104" s="113"/>
      <c r="AV104" s="113"/>
      <c r="AW104" s="113"/>
    </row>
    <row r="105" spans="1:49" s="61" customFormat="1" ht="24" customHeight="1">
      <c r="A105" s="46"/>
      <c r="B105" s="78" t="s">
        <v>18</v>
      </c>
      <c r="C105" s="43"/>
      <c r="D105" s="43"/>
      <c r="E105" s="43" t="s">
        <v>232</v>
      </c>
      <c r="F105" s="43"/>
      <c r="G105" s="43"/>
      <c r="H105" s="79" t="s">
        <v>300</v>
      </c>
      <c r="I105" s="43"/>
      <c r="J105" s="43"/>
      <c r="K105" s="43"/>
      <c r="L105" s="43"/>
      <c r="O105" s="113"/>
      <c r="P105" s="147"/>
      <c r="Q105" s="113"/>
      <c r="R105" s="113"/>
      <c r="S105" s="113"/>
      <c r="T105" s="113"/>
      <c r="U105" s="113"/>
      <c r="V105" s="113"/>
      <c r="W105" s="114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27"/>
      <c r="AT105" s="113"/>
      <c r="AU105" s="113"/>
      <c r="AV105" s="113"/>
      <c r="AW105" s="113"/>
    </row>
    <row r="106" spans="1:49" s="61" customFormat="1" ht="24" customHeight="1">
      <c r="A106" s="46"/>
      <c r="B106" s="78" t="s">
        <v>19</v>
      </c>
      <c r="C106" s="43"/>
      <c r="D106" s="43"/>
      <c r="E106" s="43" t="s">
        <v>233</v>
      </c>
      <c r="F106" s="43"/>
      <c r="G106" s="43"/>
      <c r="H106" s="79" t="s">
        <v>275</v>
      </c>
      <c r="I106" s="43"/>
      <c r="J106" s="43"/>
      <c r="K106" s="43"/>
      <c r="L106" s="43"/>
      <c r="O106" s="113"/>
      <c r="P106" s="147"/>
      <c r="Q106" s="113"/>
      <c r="R106" s="113"/>
      <c r="S106" s="113"/>
      <c r="T106" s="113"/>
      <c r="U106" s="113"/>
      <c r="V106" s="113"/>
      <c r="W106" s="114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27"/>
      <c r="AT106" s="113"/>
      <c r="AU106" s="113"/>
      <c r="AV106" s="113"/>
      <c r="AW106" s="113"/>
    </row>
    <row r="107" spans="1:49" s="61" customFormat="1" ht="24" customHeight="1">
      <c r="A107" s="46"/>
      <c r="B107" s="78" t="s">
        <v>20</v>
      </c>
      <c r="C107" s="43"/>
      <c r="D107" s="43"/>
      <c r="E107" s="43" t="s">
        <v>234</v>
      </c>
      <c r="F107" s="43"/>
      <c r="G107" s="43"/>
      <c r="H107" s="79" t="s">
        <v>276</v>
      </c>
      <c r="I107" s="43"/>
      <c r="J107" s="43"/>
      <c r="K107" s="43"/>
      <c r="L107" s="43"/>
      <c r="O107" s="113"/>
      <c r="P107" s="147"/>
      <c r="Q107" s="113"/>
      <c r="R107" s="113"/>
      <c r="S107" s="113"/>
      <c r="T107" s="113"/>
      <c r="U107" s="113"/>
      <c r="V107" s="113"/>
      <c r="W107" s="114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27"/>
      <c r="AT107" s="113"/>
      <c r="AU107" s="113"/>
      <c r="AV107" s="113"/>
      <c r="AW107" s="113"/>
    </row>
    <row r="108" spans="1:49" s="61" customFormat="1" ht="24" customHeight="1">
      <c r="A108" s="46"/>
      <c r="B108" s="78" t="s">
        <v>21</v>
      </c>
      <c r="C108" s="43"/>
      <c r="D108" s="43"/>
      <c r="E108" s="43" t="s">
        <v>235</v>
      </c>
      <c r="F108" s="43"/>
      <c r="G108" s="43"/>
      <c r="H108" s="79" t="s">
        <v>277</v>
      </c>
      <c r="I108" s="43"/>
      <c r="J108" s="43"/>
      <c r="K108" s="43"/>
      <c r="L108" s="43"/>
      <c r="O108" s="113"/>
      <c r="P108" s="147"/>
      <c r="Q108" s="113"/>
      <c r="R108" s="113"/>
      <c r="S108" s="113"/>
      <c r="T108" s="113"/>
      <c r="U108" s="113"/>
      <c r="V108" s="113"/>
      <c r="W108" s="114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27"/>
      <c r="AT108" s="113"/>
      <c r="AU108" s="113"/>
      <c r="AV108" s="113"/>
      <c r="AW108" s="113"/>
    </row>
    <row r="109" spans="1:49" s="61" customFormat="1" ht="24" customHeight="1">
      <c r="A109" s="46"/>
      <c r="B109" s="78" t="s">
        <v>22</v>
      </c>
      <c r="C109" s="43"/>
      <c r="D109" s="43"/>
      <c r="E109" s="43" t="s">
        <v>236</v>
      </c>
      <c r="F109" s="43"/>
      <c r="G109" s="43"/>
      <c r="H109" s="79" t="s">
        <v>278</v>
      </c>
      <c r="I109" s="43"/>
      <c r="J109" s="43"/>
      <c r="K109" s="43"/>
      <c r="L109" s="43"/>
      <c r="O109" s="113"/>
      <c r="P109" s="147"/>
      <c r="Q109" s="113"/>
      <c r="R109" s="113"/>
      <c r="S109" s="113"/>
      <c r="T109" s="113"/>
      <c r="U109" s="113"/>
      <c r="V109" s="113"/>
      <c r="W109" s="114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27"/>
      <c r="AT109" s="113"/>
      <c r="AU109" s="113"/>
      <c r="AV109" s="113"/>
      <c r="AW109" s="113"/>
    </row>
    <row r="110" spans="1:49" s="61" customFormat="1" ht="24" customHeight="1">
      <c r="A110" s="46"/>
      <c r="B110" s="78" t="s">
        <v>23</v>
      </c>
      <c r="C110" s="43"/>
      <c r="D110" s="43"/>
      <c r="E110" s="43" t="s">
        <v>237</v>
      </c>
      <c r="F110" s="43"/>
      <c r="G110" s="43"/>
      <c r="H110" s="79" t="s">
        <v>279</v>
      </c>
      <c r="I110" s="43"/>
      <c r="J110" s="43"/>
      <c r="K110" s="43"/>
      <c r="L110" s="43"/>
      <c r="O110" s="113"/>
      <c r="P110" s="147"/>
      <c r="Q110" s="113"/>
      <c r="R110" s="113"/>
      <c r="S110" s="113"/>
      <c r="T110" s="113"/>
      <c r="U110" s="113"/>
      <c r="V110" s="113"/>
      <c r="W110" s="114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27"/>
      <c r="AT110" s="113"/>
      <c r="AU110" s="113"/>
      <c r="AV110" s="113"/>
      <c r="AW110" s="113"/>
    </row>
    <row r="111" spans="1:49" s="61" customFormat="1" ht="24" customHeight="1">
      <c r="A111" s="46"/>
      <c r="B111" s="78" t="s">
        <v>24</v>
      </c>
      <c r="C111" s="43"/>
      <c r="D111" s="43"/>
      <c r="E111" s="43" t="s">
        <v>238</v>
      </c>
      <c r="F111" s="43"/>
      <c r="G111" s="43"/>
      <c r="H111" s="79" t="s">
        <v>280</v>
      </c>
      <c r="I111" s="43"/>
      <c r="J111" s="43"/>
      <c r="K111" s="43"/>
      <c r="L111" s="43"/>
      <c r="O111" s="113"/>
      <c r="P111" s="147"/>
      <c r="Q111" s="113"/>
      <c r="R111" s="113"/>
      <c r="S111" s="113"/>
      <c r="T111" s="113"/>
      <c r="U111" s="113"/>
      <c r="V111" s="113"/>
      <c r="W111" s="114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27"/>
      <c r="AT111" s="113"/>
      <c r="AU111" s="113"/>
      <c r="AV111" s="113"/>
      <c r="AW111" s="113"/>
    </row>
    <row r="112" spans="1:49" s="61" customFormat="1" ht="24" customHeight="1">
      <c r="A112" s="46"/>
      <c r="B112" s="78" t="s">
        <v>25</v>
      </c>
      <c r="C112" s="43"/>
      <c r="D112" s="43"/>
      <c r="E112" s="43" t="s">
        <v>239</v>
      </c>
      <c r="F112" s="43"/>
      <c r="G112" s="43"/>
      <c r="H112" s="79" t="s">
        <v>281</v>
      </c>
      <c r="I112" s="43"/>
      <c r="J112" s="43"/>
      <c r="K112" s="43"/>
      <c r="L112" s="43"/>
      <c r="O112" s="113"/>
      <c r="P112" s="147"/>
      <c r="Q112" s="113"/>
      <c r="R112" s="113"/>
      <c r="S112" s="113"/>
      <c r="T112" s="113"/>
      <c r="U112" s="113"/>
      <c r="V112" s="113"/>
      <c r="W112" s="114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27"/>
      <c r="AT112" s="113"/>
      <c r="AU112" s="113"/>
      <c r="AV112" s="113"/>
      <c r="AW112" s="113"/>
    </row>
    <row r="113" spans="1:49" s="61" customFormat="1" ht="24" customHeight="1">
      <c r="A113" s="46"/>
      <c r="B113" s="78" t="s">
        <v>26</v>
      </c>
      <c r="C113" s="43"/>
      <c r="D113" s="43"/>
      <c r="E113" s="43" t="s">
        <v>240</v>
      </c>
      <c r="F113" s="43"/>
      <c r="G113" s="43"/>
      <c r="H113" s="79" t="s">
        <v>301</v>
      </c>
      <c r="I113" s="43"/>
      <c r="J113" s="43"/>
      <c r="K113" s="43"/>
      <c r="L113" s="43"/>
      <c r="O113" s="113"/>
      <c r="P113" s="147"/>
      <c r="Q113" s="113"/>
      <c r="R113" s="113"/>
      <c r="S113" s="113"/>
      <c r="T113" s="113"/>
      <c r="U113" s="113"/>
      <c r="V113" s="113"/>
      <c r="W113" s="114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27"/>
      <c r="AT113" s="113"/>
      <c r="AU113" s="113"/>
      <c r="AV113" s="113"/>
      <c r="AW113" s="113"/>
    </row>
    <row r="114" spans="1:49" s="61" customFormat="1" ht="24" customHeight="1">
      <c r="A114" s="46"/>
      <c r="B114" s="78" t="s">
        <v>27</v>
      </c>
      <c r="C114" s="43"/>
      <c r="D114" s="43"/>
      <c r="E114" s="43" t="s">
        <v>241</v>
      </c>
      <c r="F114" s="43"/>
      <c r="G114" s="43"/>
      <c r="H114" s="79" t="s">
        <v>282</v>
      </c>
      <c r="I114" s="43"/>
      <c r="J114" s="43"/>
      <c r="K114" s="43"/>
      <c r="L114" s="43"/>
      <c r="O114" s="113"/>
      <c r="P114" s="147"/>
      <c r="Q114" s="113"/>
      <c r="R114" s="113"/>
      <c r="S114" s="113"/>
      <c r="T114" s="113"/>
      <c r="U114" s="113"/>
      <c r="V114" s="113"/>
      <c r="W114" s="114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27"/>
      <c r="AT114" s="113"/>
      <c r="AU114" s="113"/>
      <c r="AV114" s="113"/>
      <c r="AW114" s="113"/>
    </row>
    <row r="115" spans="1:49" s="61" customFormat="1" ht="24" customHeight="1">
      <c r="A115" s="46"/>
      <c r="B115" s="78" t="s">
        <v>28</v>
      </c>
      <c r="C115" s="43"/>
      <c r="D115" s="43"/>
      <c r="E115" s="43" t="s">
        <v>242</v>
      </c>
      <c r="F115" s="43"/>
      <c r="G115" s="43"/>
      <c r="H115" s="79" t="s">
        <v>302</v>
      </c>
      <c r="I115" s="43"/>
      <c r="J115" s="43"/>
      <c r="K115" s="43"/>
      <c r="L115" s="43"/>
      <c r="O115" s="113"/>
      <c r="P115" s="147"/>
      <c r="Q115" s="113"/>
      <c r="R115" s="113"/>
      <c r="S115" s="113"/>
      <c r="T115" s="113"/>
      <c r="U115" s="113"/>
      <c r="V115" s="113"/>
      <c r="W115" s="114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27"/>
      <c r="AT115" s="113"/>
      <c r="AU115" s="113"/>
      <c r="AV115" s="113"/>
      <c r="AW115" s="113"/>
    </row>
    <row r="116" spans="1:49" s="61" customFormat="1" ht="24" customHeight="1">
      <c r="A116" s="46"/>
      <c r="B116" s="78" t="s">
        <v>29</v>
      </c>
      <c r="C116" s="43"/>
      <c r="D116" s="43"/>
      <c r="E116" s="43" t="s">
        <v>243</v>
      </c>
      <c r="F116" s="43"/>
      <c r="G116" s="43"/>
      <c r="H116" s="79" t="s">
        <v>273</v>
      </c>
      <c r="I116" s="43"/>
      <c r="J116" s="43"/>
      <c r="K116" s="43"/>
      <c r="L116" s="43"/>
      <c r="O116" s="113"/>
      <c r="P116" s="147"/>
      <c r="Q116" s="113"/>
      <c r="R116" s="113"/>
      <c r="S116" s="113"/>
      <c r="T116" s="113"/>
      <c r="U116" s="113"/>
      <c r="V116" s="113"/>
      <c r="W116" s="114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27"/>
      <c r="AT116" s="113"/>
      <c r="AU116" s="113"/>
      <c r="AV116" s="113"/>
      <c r="AW116" s="113"/>
    </row>
    <row r="117" spans="1:49" s="61" customFormat="1" ht="24" customHeight="1">
      <c r="A117" s="46"/>
      <c r="B117" s="78" t="s">
        <v>30</v>
      </c>
      <c r="C117" s="43"/>
      <c r="D117" s="43"/>
      <c r="E117" s="43" t="s">
        <v>244</v>
      </c>
      <c r="F117" s="43"/>
      <c r="G117" s="43"/>
      <c r="H117" s="79" t="s">
        <v>303</v>
      </c>
      <c r="I117" s="43"/>
      <c r="J117" s="43"/>
      <c r="K117" s="43"/>
      <c r="L117" s="43"/>
      <c r="O117" s="113"/>
      <c r="P117" s="147"/>
      <c r="Q117" s="113"/>
      <c r="R117" s="113"/>
      <c r="S117" s="113"/>
      <c r="T117" s="113"/>
      <c r="U117" s="113"/>
      <c r="V117" s="113"/>
      <c r="W117" s="114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27"/>
      <c r="AT117" s="113"/>
      <c r="AU117" s="113"/>
      <c r="AV117" s="113"/>
      <c r="AW117" s="113"/>
    </row>
    <row r="118" spans="1:49" s="61" customFormat="1" ht="24" customHeight="1">
      <c r="A118" s="46"/>
      <c r="B118" s="78" t="s">
        <v>31</v>
      </c>
      <c r="C118" s="43"/>
      <c r="D118" s="43"/>
      <c r="E118" s="43" t="s">
        <v>245</v>
      </c>
      <c r="F118" s="43"/>
      <c r="G118" s="43"/>
      <c r="H118" s="79" t="s">
        <v>283</v>
      </c>
      <c r="I118" s="43"/>
      <c r="J118" s="43"/>
      <c r="K118" s="43"/>
      <c r="L118" s="43"/>
      <c r="O118" s="113"/>
      <c r="P118" s="147"/>
      <c r="Q118" s="113"/>
      <c r="R118" s="113"/>
      <c r="S118" s="113"/>
      <c r="T118" s="113"/>
      <c r="U118" s="113"/>
      <c r="V118" s="113"/>
      <c r="W118" s="114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27"/>
      <c r="AT118" s="113"/>
      <c r="AU118" s="113"/>
      <c r="AV118" s="113"/>
      <c r="AW118" s="113"/>
    </row>
    <row r="119" spans="1:49" s="61" customFormat="1" ht="24" customHeight="1">
      <c r="A119" s="46"/>
      <c r="B119" s="78" t="s">
        <v>32</v>
      </c>
      <c r="C119" s="43"/>
      <c r="D119" s="43"/>
      <c r="E119" s="43" t="s">
        <v>246</v>
      </c>
      <c r="F119" s="43"/>
      <c r="G119" s="43"/>
      <c r="H119" s="79" t="s">
        <v>284</v>
      </c>
      <c r="I119" s="43"/>
      <c r="J119" s="43"/>
      <c r="K119" s="43"/>
      <c r="L119" s="43"/>
      <c r="O119" s="113"/>
      <c r="P119" s="147"/>
      <c r="Q119" s="113"/>
      <c r="R119" s="113"/>
      <c r="S119" s="113"/>
      <c r="T119" s="113"/>
      <c r="U119" s="113"/>
      <c r="V119" s="113"/>
      <c r="W119" s="114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27"/>
      <c r="AT119" s="113"/>
      <c r="AU119" s="113"/>
      <c r="AV119" s="113"/>
      <c r="AW119" s="113"/>
    </row>
    <row r="120" spans="1:49" s="61" customFormat="1" ht="24" customHeight="1">
      <c r="A120" s="46"/>
      <c r="B120" s="78" t="s">
        <v>33</v>
      </c>
      <c r="C120" s="43"/>
      <c r="D120" s="43"/>
      <c r="E120" s="43" t="s">
        <v>247</v>
      </c>
      <c r="F120" s="43"/>
      <c r="G120" s="43"/>
      <c r="H120" s="79" t="s">
        <v>285</v>
      </c>
      <c r="I120" s="43"/>
      <c r="J120" s="43"/>
      <c r="K120" s="43"/>
      <c r="L120" s="43"/>
      <c r="O120" s="113"/>
      <c r="P120" s="147"/>
      <c r="Q120" s="113"/>
      <c r="R120" s="113"/>
      <c r="S120" s="113"/>
      <c r="T120" s="113"/>
      <c r="U120" s="113"/>
      <c r="V120" s="113"/>
      <c r="W120" s="114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27"/>
      <c r="AT120" s="113"/>
      <c r="AU120" s="113"/>
      <c r="AV120" s="113"/>
      <c r="AW120" s="113"/>
    </row>
    <row r="121" spans="1:49" s="61" customFormat="1" ht="24" customHeight="1">
      <c r="A121" s="46"/>
      <c r="B121" s="78" t="s">
        <v>34</v>
      </c>
      <c r="C121" s="43"/>
      <c r="D121" s="43"/>
      <c r="E121" s="43" t="s">
        <v>248</v>
      </c>
      <c r="F121" s="43"/>
      <c r="G121" s="43"/>
      <c r="H121" s="44"/>
      <c r="I121" s="43"/>
      <c r="J121" s="43"/>
      <c r="K121" s="43"/>
      <c r="L121" s="43"/>
      <c r="O121" s="113"/>
      <c r="P121" s="113"/>
      <c r="Q121" s="113"/>
      <c r="R121" s="113"/>
      <c r="S121" s="113"/>
      <c r="T121" s="113"/>
      <c r="U121" s="113"/>
      <c r="V121" s="113"/>
      <c r="W121" s="114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27"/>
      <c r="AT121" s="113"/>
      <c r="AU121" s="113"/>
      <c r="AV121" s="113"/>
      <c r="AW121" s="113"/>
    </row>
    <row r="122" spans="1:49" s="61" customFormat="1" ht="24" customHeight="1">
      <c r="A122" s="46"/>
      <c r="B122" s="78" t="s">
        <v>35</v>
      </c>
      <c r="C122" s="43"/>
      <c r="D122" s="43"/>
      <c r="E122" s="43" t="s">
        <v>249</v>
      </c>
      <c r="F122" s="43"/>
      <c r="G122" s="43"/>
      <c r="H122" s="44"/>
      <c r="I122" s="43"/>
      <c r="J122" s="43"/>
      <c r="K122" s="43"/>
      <c r="L122" s="43"/>
      <c r="O122" s="113"/>
      <c r="P122" s="113"/>
      <c r="Q122" s="113"/>
      <c r="R122" s="113"/>
      <c r="S122" s="113"/>
      <c r="T122" s="113"/>
      <c r="U122" s="113"/>
      <c r="V122" s="113"/>
      <c r="W122" s="114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27"/>
      <c r="AT122" s="113"/>
      <c r="AU122" s="113"/>
      <c r="AV122" s="113"/>
      <c r="AW122" s="113"/>
    </row>
    <row r="123" spans="1:49" s="61" customFormat="1" ht="24" customHeight="1">
      <c r="A123" s="46"/>
      <c r="B123" s="78" t="s">
        <v>36</v>
      </c>
      <c r="C123" s="43"/>
      <c r="D123" s="43"/>
      <c r="E123" s="43" t="s">
        <v>250</v>
      </c>
      <c r="F123" s="43"/>
      <c r="G123" s="43"/>
      <c r="H123" s="44"/>
      <c r="I123" s="43"/>
      <c r="J123" s="43"/>
      <c r="K123" s="43"/>
      <c r="L123" s="43"/>
      <c r="O123" s="113"/>
      <c r="P123" s="113"/>
      <c r="Q123" s="113"/>
      <c r="R123" s="113"/>
      <c r="S123" s="113"/>
      <c r="T123" s="113"/>
      <c r="U123" s="113"/>
      <c r="V123" s="113"/>
      <c r="W123" s="114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27"/>
      <c r="AT123" s="113"/>
      <c r="AU123" s="113"/>
      <c r="AV123" s="113"/>
      <c r="AW123" s="113"/>
    </row>
    <row r="124" spans="1:49" s="61" customFormat="1" ht="24" customHeight="1">
      <c r="A124" s="46"/>
      <c r="B124" s="78" t="s">
        <v>37</v>
      </c>
      <c r="C124" s="43"/>
      <c r="D124" s="43"/>
      <c r="E124" s="43" t="s">
        <v>251</v>
      </c>
      <c r="F124" s="43"/>
      <c r="G124" s="43"/>
      <c r="H124" s="44"/>
      <c r="I124" s="43"/>
      <c r="J124" s="43"/>
      <c r="K124" s="43"/>
      <c r="L124" s="43"/>
      <c r="O124" s="113"/>
      <c r="P124" s="113"/>
      <c r="Q124" s="113"/>
      <c r="R124" s="113"/>
      <c r="S124" s="113"/>
      <c r="T124" s="113"/>
      <c r="U124" s="113"/>
      <c r="V124" s="113"/>
      <c r="W124" s="114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27"/>
      <c r="AT124" s="113"/>
      <c r="AU124" s="113"/>
      <c r="AV124" s="113"/>
      <c r="AW124" s="113"/>
    </row>
    <row r="125" spans="1:49" s="61" customFormat="1" ht="24" customHeight="1">
      <c r="A125" s="46"/>
      <c r="B125" s="78" t="s">
        <v>38</v>
      </c>
      <c r="C125" s="43"/>
      <c r="D125" s="43"/>
      <c r="E125" s="43" t="s">
        <v>252</v>
      </c>
      <c r="F125" s="43"/>
      <c r="G125" s="43"/>
      <c r="H125" s="44"/>
      <c r="I125" s="43"/>
      <c r="J125" s="43"/>
      <c r="K125" s="43"/>
      <c r="L125" s="43"/>
      <c r="O125" s="113"/>
      <c r="P125" s="113"/>
      <c r="Q125" s="113"/>
      <c r="R125" s="113"/>
      <c r="S125" s="113"/>
      <c r="T125" s="113"/>
      <c r="U125" s="113"/>
      <c r="V125" s="113"/>
      <c r="W125" s="114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27"/>
      <c r="AT125" s="113"/>
      <c r="AU125" s="113"/>
      <c r="AV125" s="113"/>
      <c r="AW125" s="113"/>
    </row>
    <row r="126" spans="1:49" s="61" customFormat="1" ht="24" customHeight="1">
      <c r="A126" s="46"/>
      <c r="B126" s="78" t="s">
        <v>39</v>
      </c>
      <c r="C126" s="43"/>
      <c r="D126" s="43"/>
      <c r="E126" s="43" t="s">
        <v>253</v>
      </c>
      <c r="F126" s="43"/>
      <c r="G126" s="43"/>
      <c r="H126" s="44"/>
      <c r="I126" s="43"/>
      <c r="J126" s="43"/>
      <c r="K126" s="43"/>
      <c r="L126" s="43"/>
      <c r="O126" s="113"/>
      <c r="P126" s="113"/>
      <c r="Q126" s="113"/>
      <c r="R126" s="113"/>
      <c r="S126" s="113"/>
      <c r="T126" s="113"/>
      <c r="U126" s="113"/>
      <c r="V126" s="113"/>
      <c r="W126" s="114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27"/>
      <c r="AT126" s="113"/>
      <c r="AU126" s="113"/>
      <c r="AV126" s="113"/>
      <c r="AW126" s="113"/>
    </row>
    <row r="127" spans="1:49" s="61" customFormat="1" ht="24" customHeight="1">
      <c r="A127" s="46"/>
      <c r="B127" s="78" t="s">
        <v>40</v>
      </c>
      <c r="C127" s="43"/>
      <c r="D127" s="43"/>
      <c r="E127" s="43" t="s">
        <v>254</v>
      </c>
      <c r="F127" s="43"/>
      <c r="G127" s="43"/>
      <c r="H127" s="44"/>
      <c r="I127" s="43"/>
      <c r="J127" s="43"/>
      <c r="K127" s="43"/>
      <c r="L127" s="43"/>
      <c r="O127" s="113"/>
      <c r="P127" s="113"/>
      <c r="Q127" s="113"/>
      <c r="R127" s="113"/>
      <c r="S127" s="113"/>
      <c r="T127" s="113"/>
      <c r="U127" s="113"/>
      <c r="V127" s="113"/>
      <c r="W127" s="114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27"/>
      <c r="AT127" s="113"/>
      <c r="AU127" s="113"/>
      <c r="AV127" s="113"/>
      <c r="AW127" s="113"/>
    </row>
    <row r="128" spans="1:49" s="61" customFormat="1" ht="24" customHeight="1">
      <c r="A128" s="46"/>
      <c r="B128" s="78" t="s">
        <v>41</v>
      </c>
      <c r="C128" s="43"/>
      <c r="D128" s="43"/>
      <c r="E128" s="43" t="s">
        <v>255</v>
      </c>
      <c r="F128" s="43"/>
      <c r="G128" s="43"/>
      <c r="H128" s="44"/>
      <c r="I128" s="43"/>
      <c r="J128" s="43"/>
      <c r="K128" s="43"/>
      <c r="L128" s="43"/>
      <c r="O128" s="113"/>
      <c r="P128" s="113"/>
      <c r="Q128" s="113"/>
      <c r="R128" s="113"/>
      <c r="S128" s="113"/>
      <c r="T128" s="113"/>
      <c r="U128" s="113"/>
      <c r="V128" s="113"/>
      <c r="W128" s="114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27"/>
      <c r="AT128" s="113"/>
      <c r="AU128" s="113"/>
      <c r="AV128" s="113"/>
      <c r="AW128" s="113"/>
    </row>
    <row r="129" spans="1:49" s="61" customFormat="1" ht="24" customHeight="1">
      <c r="A129" s="46"/>
      <c r="B129" s="78" t="s">
        <v>42</v>
      </c>
      <c r="C129" s="43"/>
      <c r="D129" s="43"/>
      <c r="E129" s="43" t="s">
        <v>256</v>
      </c>
      <c r="F129" s="43"/>
      <c r="G129" s="43"/>
      <c r="H129" s="44"/>
      <c r="I129" s="43"/>
      <c r="J129" s="43"/>
      <c r="K129" s="43"/>
      <c r="L129" s="43"/>
      <c r="O129" s="113"/>
      <c r="P129" s="113"/>
      <c r="Q129" s="113"/>
      <c r="R129" s="113"/>
      <c r="S129" s="113"/>
      <c r="T129" s="113"/>
      <c r="U129" s="113"/>
      <c r="V129" s="113"/>
      <c r="W129" s="114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27"/>
      <c r="AT129" s="113"/>
      <c r="AU129" s="113"/>
      <c r="AV129" s="113"/>
      <c r="AW129" s="113"/>
    </row>
    <row r="130" spans="1:49" s="61" customFormat="1" ht="24" customHeight="1">
      <c r="A130" s="46"/>
      <c r="B130" s="78" t="s">
        <v>43</v>
      </c>
      <c r="C130" s="43"/>
      <c r="D130" s="43"/>
      <c r="E130" s="43" t="s">
        <v>257</v>
      </c>
      <c r="F130" s="43"/>
      <c r="G130" s="43"/>
      <c r="H130" s="44"/>
      <c r="I130" s="43"/>
      <c r="J130" s="43"/>
      <c r="K130" s="43"/>
      <c r="L130" s="43"/>
      <c r="O130" s="113"/>
      <c r="P130" s="113"/>
      <c r="Q130" s="113"/>
      <c r="R130" s="113"/>
      <c r="S130" s="113"/>
      <c r="T130" s="113"/>
      <c r="U130" s="113"/>
      <c r="V130" s="113"/>
      <c r="W130" s="114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27"/>
      <c r="AT130" s="113"/>
      <c r="AU130" s="113"/>
      <c r="AV130" s="113"/>
      <c r="AW130" s="113"/>
    </row>
    <row r="131" spans="1:49" s="61" customFormat="1" ht="24" customHeight="1">
      <c r="A131" s="46"/>
      <c r="B131" s="78" t="s">
        <v>44</v>
      </c>
      <c r="C131" s="43"/>
      <c r="D131" s="43"/>
      <c r="E131" s="43" t="s">
        <v>258</v>
      </c>
      <c r="F131" s="43"/>
      <c r="G131" s="43"/>
      <c r="H131" s="44"/>
      <c r="I131" s="43"/>
      <c r="J131" s="43"/>
      <c r="K131" s="43"/>
      <c r="L131" s="43"/>
      <c r="O131" s="113"/>
      <c r="P131" s="113"/>
      <c r="Q131" s="113"/>
      <c r="R131" s="113"/>
      <c r="S131" s="113"/>
      <c r="T131" s="113"/>
      <c r="U131" s="113"/>
      <c r="V131" s="113"/>
      <c r="W131" s="114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27"/>
      <c r="AT131" s="113"/>
      <c r="AU131" s="113"/>
      <c r="AV131" s="113"/>
      <c r="AW131" s="113"/>
    </row>
    <row r="132" spans="1:49" s="61" customFormat="1" ht="24" customHeight="1">
      <c r="A132" s="46"/>
      <c r="B132" s="78" t="s">
        <v>45</v>
      </c>
      <c r="C132" s="43"/>
      <c r="D132" s="43"/>
      <c r="E132" s="43" t="s">
        <v>267</v>
      </c>
      <c r="F132" s="43"/>
      <c r="G132" s="43"/>
      <c r="H132" s="44"/>
      <c r="I132" s="43"/>
      <c r="J132" s="43"/>
      <c r="K132" s="43"/>
      <c r="L132" s="43"/>
      <c r="O132" s="113"/>
      <c r="P132" s="113"/>
      <c r="Q132" s="113"/>
      <c r="R132" s="113"/>
      <c r="S132" s="113"/>
      <c r="T132" s="113"/>
      <c r="U132" s="113"/>
      <c r="V132" s="113"/>
      <c r="W132" s="114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27"/>
      <c r="AT132" s="113"/>
      <c r="AU132" s="113"/>
      <c r="AV132" s="113"/>
      <c r="AW132" s="113"/>
    </row>
    <row r="133" spans="1:49" s="61" customFormat="1" ht="24" customHeight="1">
      <c r="A133" s="46"/>
      <c r="B133" s="78" t="s">
        <v>46</v>
      </c>
      <c r="C133" s="43"/>
      <c r="D133" s="43"/>
      <c r="E133" s="43" t="s">
        <v>259</v>
      </c>
      <c r="F133" s="43"/>
      <c r="G133" s="43"/>
      <c r="H133" s="44"/>
      <c r="I133" s="43"/>
      <c r="J133" s="43"/>
      <c r="K133" s="43"/>
      <c r="L133" s="43"/>
      <c r="O133" s="113"/>
      <c r="P133" s="113"/>
      <c r="Q133" s="113"/>
      <c r="R133" s="113"/>
      <c r="S133" s="113"/>
      <c r="T133" s="113"/>
      <c r="U133" s="113"/>
      <c r="V133" s="113"/>
      <c r="W133" s="114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27"/>
      <c r="AT133" s="113"/>
      <c r="AU133" s="113"/>
      <c r="AV133" s="113"/>
      <c r="AW133" s="113"/>
    </row>
    <row r="134" spans="1:49" s="61" customFormat="1" ht="24" customHeight="1">
      <c r="A134" s="46"/>
      <c r="B134" s="78" t="s">
        <v>47</v>
      </c>
      <c r="C134" s="43"/>
      <c r="D134" s="43"/>
      <c r="E134" s="43" t="s">
        <v>260</v>
      </c>
      <c r="F134" s="43"/>
      <c r="G134" s="43"/>
      <c r="H134" s="44"/>
      <c r="I134" s="43"/>
      <c r="J134" s="43"/>
      <c r="K134" s="43"/>
      <c r="L134" s="43"/>
      <c r="O134" s="113"/>
      <c r="P134" s="113"/>
      <c r="Q134" s="113"/>
      <c r="R134" s="113"/>
      <c r="S134" s="113"/>
      <c r="T134" s="113"/>
      <c r="U134" s="113"/>
      <c r="V134" s="113"/>
      <c r="W134" s="114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27"/>
      <c r="AT134" s="113"/>
      <c r="AU134" s="113"/>
      <c r="AV134" s="113"/>
      <c r="AW134" s="113"/>
    </row>
    <row r="135" spans="1:49" s="61" customFormat="1" ht="24" customHeight="1">
      <c r="A135" s="46"/>
      <c r="B135" s="78" t="s">
        <v>48</v>
      </c>
      <c r="C135" s="43"/>
      <c r="D135" s="43"/>
      <c r="E135" s="43" t="s">
        <v>261</v>
      </c>
      <c r="F135" s="43"/>
      <c r="G135" s="43"/>
      <c r="H135" s="44"/>
      <c r="I135" s="43"/>
      <c r="J135" s="43"/>
      <c r="K135" s="43"/>
      <c r="L135" s="43"/>
      <c r="O135" s="113"/>
      <c r="P135" s="113"/>
      <c r="Q135" s="113"/>
      <c r="R135" s="113"/>
      <c r="S135" s="113"/>
      <c r="T135" s="113"/>
      <c r="U135" s="113"/>
      <c r="V135" s="113"/>
      <c r="W135" s="114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27"/>
      <c r="AT135" s="113"/>
      <c r="AU135" s="113"/>
      <c r="AV135" s="113"/>
      <c r="AW135" s="113"/>
    </row>
    <row r="136" spans="1:49" s="61" customFormat="1" ht="24" customHeight="1">
      <c r="A136" s="46"/>
      <c r="B136" s="78" t="s">
        <v>49</v>
      </c>
      <c r="C136" s="43"/>
      <c r="D136" s="43"/>
      <c r="E136" s="43" t="s">
        <v>262</v>
      </c>
      <c r="F136" s="43"/>
      <c r="G136" s="43"/>
      <c r="H136" s="44"/>
      <c r="I136" s="43"/>
      <c r="J136" s="43"/>
      <c r="K136" s="43"/>
      <c r="L136" s="43"/>
      <c r="O136" s="113"/>
      <c r="P136" s="113"/>
      <c r="Q136" s="113"/>
      <c r="R136" s="113"/>
      <c r="S136" s="113"/>
      <c r="T136" s="113"/>
      <c r="U136" s="113"/>
      <c r="V136" s="113"/>
      <c r="W136" s="114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27"/>
      <c r="AT136" s="113"/>
      <c r="AU136" s="113"/>
      <c r="AV136" s="113"/>
      <c r="AW136" s="113"/>
    </row>
    <row r="137" spans="1:49" s="61" customFormat="1" ht="24" customHeight="1">
      <c r="A137" s="46"/>
      <c r="B137" s="78" t="s">
        <v>50</v>
      </c>
      <c r="C137" s="43"/>
      <c r="D137" s="43"/>
      <c r="E137" s="43" t="s">
        <v>263</v>
      </c>
      <c r="F137" s="43"/>
      <c r="G137" s="43"/>
      <c r="H137" s="44"/>
      <c r="I137" s="43"/>
      <c r="J137" s="43"/>
      <c r="K137" s="43"/>
      <c r="L137" s="43"/>
      <c r="O137" s="113"/>
      <c r="P137" s="113"/>
      <c r="Q137" s="113"/>
      <c r="R137" s="113"/>
      <c r="S137" s="113"/>
      <c r="T137" s="113"/>
      <c r="U137" s="113"/>
      <c r="V137" s="113"/>
      <c r="W137" s="114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27"/>
      <c r="AT137" s="113"/>
      <c r="AU137" s="113"/>
      <c r="AV137" s="113"/>
      <c r="AW137" s="113"/>
    </row>
    <row r="138" spans="1:49" s="61" customFormat="1" ht="24" customHeight="1">
      <c r="A138" s="46"/>
      <c r="B138" s="78" t="s">
        <v>51</v>
      </c>
      <c r="C138" s="43"/>
      <c r="D138" s="43"/>
      <c r="E138" s="43" t="s">
        <v>264</v>
      </c>
      <c r="F138" s="43"/>
      <c r="G138" s="43"/>
      <c r="H138" s="44"/>
      <c r="I138" s="43"/>
      <c r="J138" s="43"/>
      <c r="K138" s="43"/>
      <c r="L138" s="43"/>
      <c r="O138" s="113"/>
      <c r="P138" s="113"/>
      <c r="Q138" s="113"/>
      <c r="R138" s="113"/>
      <c r="S138" s="113"/>
      <c r="T138" s="113"/>
      <c r="U138" s="113"/>
      <c r="V138" s="113"/>
      <c r="W138" s="114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27"/>
      <c r="AT138" s="113"/>
      <c r="AU138" s="113"/>
      <c r="AV138" s="113"/>
      <c r="AW138" s="113"/>
    </row>
    <row r="139" spans="1:49" s="61" customFormat="1" ht="24" customHeight="1">
      <c r="A139" s="46"/>
      <c r="B139" s="78" t="s">
        <v>52</v>
      </c>
      <c r="C139" s="43"/>
      <c r="D139" s="43"/>
      <c r="E139" s="43" t="s">
        <v>265</v>
      </c>
      <c r="F139" s="43"/>
      <c r="G139" s="43"/>
      <c r="H139" s="44"/>
      <c r="I139" s="43"/>
      <c r="J139" s="43"/>
      <c r="K139" s="43"/>
      <c r="L139" s="43"/>
      <c r="O139" s="113"/>
      <c r="P139" s="113"/>
      <c r="Q139" s="113"/>
      <c r="R139" s="113"/>
      <c r="S139" s="113"/>
      <c r="T139" s="113"/>
      <c r="U139" s="113"/>
      <c r="V139" s="113"/>
      <c r="W139" s="114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27"/>
      <c r="AT139" s="113"/>
      <c r="AU139" s="113"/>
      <c r="AV139" s="113"/>
      <c r="AW139" s="113"/>
    </row>
    <row r="140" spans="1:49" s="61" customFormat="1" ht="24" customHeight="1">
      <c r="A140" s="46"/>
      <c r="B140" s="78" t="s">
        <v>53</v>
      </c>
      <c r="C140" s="43"/>
      <c r="D140" s="43"/>
      <c r="E140" s="43" t="s">
        <v>266</v>
      </c>
      <c r="F140" s="43"/>
      <c r="G140" s="43"/>
      <c r="H140" s="44"/>
      <c r="I140" s="43"/>
      <c r="J140" s="43"/>
      <c r="K140" s="43"/>
      <c r="L140" s="43"/>
      <c r="O140" s="113"/>
      <c r="P140" s="113"/>
      <c r="Q140" s="113"/>
      <c r="R140" s="113"/>
      <c r="S140" s="113"/>
      <c r="T140" s="113"/>
      <c r="U140" s="113"/>
      <c r="V140" s="113"/>
      <c r="W140" s="114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27"/>
      <c r="AT140" s="113"/>
      <c r="AU140" s="113"/>
      <c r="AV140" s="113"/>
      <c r="AW140" s="113"/>
    </row>
    <row r="141" spans="1:49" s="61" customFormat="1" ht="24" customHeight="1">
      <c r="A141" s="46"/>
      <c r="B141" s="78" t="s">
        <v>54</v>
      </c>
      <c r="C141" s="43"/>
      <c r="D141" s="43"/>
      <c r="E141" s="43"/>
      <c r="F141" s="43"/>
      <c r="G141" s="43"/>
      <c r="H141" s="44"/>
      <c r="I141" s="43"/>
      <c r="J141" s="43"/>
      <c r="K141" s="43"/>
      <c r="L141" s="43"/>
      <c r="O141" s="113"/>
      <c r="P141" s="113"/>
      <c r="Q141" s="113"/>
      <c r="R141" s="113"/>
      <c r="S141" s="113"/>
      <c r="T141" s="113"/>
      <c r="U141" s="113"/>
      <c r="V141" s="113"/>
      <c r="W141" s="114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27"/>
      <c r="AT141" s="113"/>
      <c r="AU141" s="113"/>
      <c r="AV141" s="113"/>
      <c r="AW141" s="113"/>
    </row>
    <row r="142" spans="1:49" s="61" customFormat="1" ht="24" customHeight="1">
      <c r="A142" s="46"/>
      <c r="B142" s="78" t="s">
        <v>55</v>
      </c>
      <c r="C142" s="43"/>
      <c r="D142" s="43"/>
      <c r="E142" s="43"/>
      <c r="F142" s="43"/>
      <c r="G142" s="43"/>
      <c r="H142" s="44"/>
      <c r="I142" s="43"/>
      <c r="J142" s="43"/>
      <c r="K142" s="43"/>
      <c r="L142" s="43"/>
      <c r="O142" s="113"/>
      <c r="P142" s="113"/>
      <c r="Q142" s="113"/>
      <c r="R142" s="113"/>
      <c r="S142" s="113"/>
      <c r="T142" s="113"/>
      <c r="U142" s="113"/>
      <c r="V142" s="113"/>
      <c r="W142" s="114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27"/>
      <c r="AT142" s="113"/>
      <c r="AU142" s="113"/>
      <c r="AV142" s="113"/>
      <c r="AW142" s="113"/>
    </row>
    <row r="143" spans="1:49" s="61" customFormat="1" ht="24" customHeight="1">
      <c r="A143" s="46"/>
      <c r="B143" s="78" t="s">
        <v>56</v>
      </c>
      <c r="C143" s="43"/>
      <c r="D143" s="43"/>
      <c r="E143" s="43"/>
      <c r="F143" s="43"/>
      <c r="G143" s="43"/>
      <c r="H143" s="44"/>
      <c r="I143" s="43"/>
      <c r="J143" s="43"/>
      <c r="K143" s="43"/>
      <c r="L143" s="43"/>
      <c r="O143" s="113"/>
      <c r="P143" s="113"/>
      <c r="Q143" s="113"/>
      <c r="R143" s="113"/>
      <c r="S143" s="113"/>
      <c r="T143" s="113"/>
      <c r="U143" s="113"/>
      <c r="V143" s="113"/>
      <c r="W143" s="114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27"/>
      <c r="AT143" s="113"/>
      <c r="AU143" s="113"/>
      <c r="AV143" s="113"/>
      <c r="AW143" s="113"/>
    </row>
    <row r="144" spans="1:49" s="61" customFormat="1" ht="24" customHeight="1">
      <c r="A144" s="46"/>
      <c r="B144" s="78" t="s">
        <v>56</v>
      </c>
      <c r="C144" s="43"/>
      <c r="D144" s="43"/>
      <c r="E144" s="43"/>
      <c r="F144" s="43"/>
      <c r="G144" s="43"/>
      <c r="H144" s="44"/>
      <c r="I144" s="43"/>
      <c r="J144" s="43"/>
      <c r="K144" s="43"/>
      <c r="L144" s="43"/>
      <c r="O144" s="113"/>
      <c r="P144" s="113"/>
      <c r="Q144" s="113"/>
      <c r="R144" s="113"/>
      <c r="S144" s="113"/>
      <c r="T144" s="113"/>
      <c r="U144" s="113"/>
      <c r="V144" s="113"/>
      <c r="W144" s="114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27"/>
      <c r="AT144" s="113"/>
      <c r="AU144" s="113"/>
      <c r="AV144" s="113"/>
      <c r="AW144" s="113"/>
    </row>
    <row r="145" spans="1:49" s="61" customFormat="1" ht="24" customHeight="1">
      <c r="A145" s="46"/>
      <c r="B145" s="78" t="s">
        <v>57</v>
      </c>
      <c r="C145" s="43"/>
      <c r="D145" s="43"/>
      <c r="E145" s="43"/>
      <c r="F145" s="43"/>
      <c r="G145" s="43"/>
      <c r="H145" s="44"/>
      <c r="I145" s="43"/>
      <c r="J145" s="43"/>
      <c r="K145" s="43"/>
      <c r="L145" s="43"/>
      <c r="O145" s="113"/>
      <c r="P145" s="113"/>
      <c r="Q145" s="113"/>
      <c r="R145" s="113"/>
      <c r="S145" s="113"/>
      <c r="T145" s="113"/>
      <c r="U145" s="113"/>
      <c r="V145" s="113"/>
      <c r="W145" s="114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27"/>
      <c r="AT145" s="113"/>
      <c r="AU145" s="113"/>
      <c r="AV145" s="113"/>
      <c r="AW145" s="113"/>
    </row>
    <row r="146" spans="1:49" s="61" customFormat="1" ht="24" customHeight="1">
      <c r="A146" s="46"/>
      <c r="B146" s="78" t="s">
        <v>58</v>
      </c>
      <c r="C146" s="43"/>
      <c r="D146" s="43"/>
      <c r="E146" s="43"/>
      <c r="F146" s="43"/>
      <c r="G146" s="43"/>
      <c r="H146" s="44"/>
      <c r="I146" s="43"/>
      <c r="J146" s="43"/>
      <c r="K146" s="43"/>
      <c r="L146" s="43"/>
      <c r="O146" s="113"/>
      <c r="P146" s="113"/>
      <c r="Q146" s="113"/>
      <c r="R146" s="113"/>
      <c r="S146" s="113"/>
      <c r="T146" s="113"/>
      <c r="U146" s="113"/>
      <c r="V146" s="113"/>
      <c r="W146" s="114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27"/>
      <c r="AT146" s="113"/>
      <c r="AU146" s="113"/>
      <c r="AV146" s="113"/>
      <c r="AW146" s="113"/>
    </row>
    <row r="147" spans="1:49" s="61" customFormat="1" ht="24" customHeight="1">
      <c r="A147" s="46"/>
      <c r="B147" s="78" t="s">
        <v>59</v>
      </c>
      <c r="C147" s="43"/>
      <c r="D147" s="43"/>
      <c r="E147" s="43"/>
      <c r="F147" s="43"/>
      <c r="G147" s="43"/>
      <c r="H147" s="44"/>
      <c r="I147" s="43"/>
      <c r="J147" s="43"/>
      <c r="K147" s="43"/>
      <c r="L147" s="43"/>
      <c r="O147" s="113"/>
      <c r="P147" s="113"/>
      <c r="Q147" s="113"/>
      <c r="R147" s="113"/>
      <c r="S147" s="113"/>
      <c r="T147" s="113"/>
      <c r="U147" s="113"/>
      <c r="V147" s="113"/>
      <c r="W147" s="114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27"/>
      <c r="AT147" s="113"/>
      <c r="AU147" s="113"/>
      <c r="AV147" s="113"/>
      <c r="AW147" s="113"/>
    </row>
    <row r="148" spans="1:49" s="61" customFormat="1" ht="24" customHeight="1">
      <c r="A148" s="46"/>
      <c r="B148" s="78" t="s">
        <v>60</v>
      </c>
      <c r="C148" s="43"/>
      <c r="D148" s="43"/>
      <c r="E148" s="43"/>
      <c r="F148" s="43"/>
      <c r="G148" s="43"/>
      <c r="H148" s="44"/>
      <c r="I148" s="43"/>
      <c r="J148" s="43"/>
      <c r="K148" s="43"/>
      <c r="L148" s="43"/>
      <c r="O148" s="113"/>
      <c r="P148" s="113"/>
      <c r="Q148" s="113"/>
      <c r="R148" s="113"/>
      <c r="S148" s="113"/>
      <c r="T148" s="113"/>
      <c r="U148" s="113"/>
      <c r="V148" s="113"/>
      <c r="W148" s="114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27"/>
      <c r="AT148" s="113"/>
      <c r="AU148" s="113"/>
      <c r="AV148" s="113"/>
      <c r="AW148" s="113"/>
    </row>
    <row r="149" spans="1:49" s="61" customFormat="1" ht="24" customHeight="1">
      <c r="A149" s="46"/>
      <c r="B149" s="78" t="s">
        <v>61</v>
      </c>
      <c r="C149" s="43"/>
      <c r="D149" s="43"/>
      <c r="E149" s="43"/>
      <c r="F149" s="43"/>
      <c r="G149" s="43"/>
      <c r="H149" s="44"/>
      <c r="I149" s="43"/>
      <c r="J149" s="43"/>
      <c r="K149" s="43"/>
      <c r="L149" s="43"/>
      <c r="O149" s="113"/>
      <c r="P149" s="113"/>
      <c r="Q149" s="113"/>
      <c r="R149" s="113"/>
      <c r="S149" s="113"/>
      <c r="T149" s="113"/>
      <c r="U149" s="113"/>
      <c r="V149" s="113"/>
      <c r="W149" s="114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27"/>
      <c r="AT149" s="113"/>
      <c r="AU149" s="113"/>
      <c r="AV149" s="113"/>
      <c r="AW149" s="113"/>
    </row>
    <row r="150" spans="1:49" s="61" customFormat="1" ht="24" customHeight="1">
      <c r="A150" s="46"/>
      <c r="B150" s="78" t="s">
        <v>62</v>
      </c>
      <c r="C150" s="43"/>
      <c r="D150" s="43"/>
      <c r="E150" s="43"/>
      <c r="F150" s="43"/>
      <c r="G150" s="43"/>
      <c r="H150" s="44"/>
      <c r="I150" s="43"/>
      <c r="J150" s="43"/>
      <c r="K150" s="43"/>
      <c r="L150" s="43"/>
      <c r="O150" s="113"/>
      <c r="P150" s="113"/>
      <c r="Q150" s="113"/>
      <c r="R150" s="113"/>
      <c r="S150" s="113"/>
      <c r="T150" s="113"/>
      <c r="U150" s="113"/>
      <c r="V150" s="113"/>
      <c r="W150" s="114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27"/>
      <c r="AT150" s="113"/>
      <c r="AU150" s="113"/>
      <c r="AV150" s="113"/>
      <c r="AW150" s="113"/>
    </row>
    <row r="151" spans="1:49" s="61" customFormat="1" ht="24" customHeight="1">
      <c r="A151" s="46"/>
      <c r="B151" s="78" t="s">
        <v>63</v>
      </c>
      <c r="C151" s="43"/>
      <c r="D151" s="43"/>
      <c r="E151" s="43"/>
      <c r="F151" s="43"/>
      <c r="G151" s="43"/>
      <c r="H151" s="44"/>
      <c r="I151" s="43"/>
      <c r="J151" s="43"/>
      <c r="K151" s="43"/>
      <c r="L151" s="43"/>
      <c r="O151" s="113"/>
      <c r="P151" s="113"/>
      <c r="Q151" s="113"/>
      <c r="R151" s="113"/>
      <c r="S151" s="113"/>
      <c r="T151" s="113"/>
      <c r="U151" s="113"/>
      <c r="V151" s="113"/>
      <c r="W151" s="114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27"/>
      <c r="AT151" s="113"/>
      <c r="AU151" s="113"/>
      <c r="AV151" s="113"/>
      <c r="AW151" s="113"/>
    </row>
    <row r="152" spans="1:49" s="61" customFormat="1" ht="24" customHeight="1">
      <c r="A152" s="46"/>
      <c r="B152" s="78" t="s">
        <v>64</v>
      </c>
      <c r="C152" s="43"/>
      <c r="D152" s="43"/>
      <c r="E152" s="43"/>
      <c r="F152" s="43"/>
      <c r="G152" s="43"/>
      <c r="H152" s="44"/>
      <c r="I152" s="43"/>
      <c r="J152" s="43"/>
      <c r="K152" s="43"/>
      <c r="L152" s="43"/>
      <c r="O152" s="113"/>
      <c r="P152" s="113"/>
      <c r="Q152" s="113"/>
      <c r="R152" s="113"/>
      <c r="S152" s="113"/>
      <c r="T152" s="113"/>
      <c r="U152" s="113"/>
      <c r="V152" s="113"/>
      <c r="W152" s="114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27"/>
      <c r="AT152" s="113"/>
      <c r="AU152" s="113"/>
      <c r="AV152" s="113"/>
      <c r="AW152" s="113"/>
    </row>
    <row r="153" spans="1:49" s="61" customFormat="1" ht="24" customHeight="1">
      <c r="A153" s="46"/>
      <c r="B153" s="78" t="s">
        <v>65</v>
      </c>
      <c r="C153" s="43"/>
      <c r="D153" s="43"/>
      <c r="E153" s="43"/>
      <c r="F153" s="43"/>
      <c r="G153" s="43"/>
      <c r="H153" s="44"/>
      <c r="I153" s="43"/>
      <c r="J153" s="43"/>
      <c r="K153" s="43"/>
      <c r="L153" s="43"/>
      <c r="O153" s="113"/>
      <c r="P153" s="113"/>
      <c r="Q153" s="113"/>
      <c r="R153" s="113"/>
      <c r="S153" s="113"/>
      <c r="T153" s="113"/>
      <c r="U153" s="113"/>
      <c r="V153" s="113"/>
      <c r="W153" s="114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27"/>
      <c r="AT153" s="113"/>
      <c r="AU153" s="113"/>
      <c r="AV153" s="113"/>
      <c r="AW153" s="113"/>
    </row>
    <row r="154" spans="1:49" s="61" customFormat="1" ht="24" customHeight="1">
      <c r="A154" s="46"/>
      <c r="B154" s="78" t="s">
        <v>66</v>
      </c>
      <c r="C154" s="43"/>
      <c r="D154" s="43"/>
      <c r="E154" s="43"/>
      <c r="F154" s="43"/>
      <c r="G154" s="43"/>
      <c r="H154" s="44"/>
      <c r="I154" s="43"/>
      <c r="J154" s="43"/>
      <c r="K154" s="43"/>
      <c r="L154" s="43"/>
      <c r="O154" s="113"/>
      <c r="P154" s="113"/>
      <c r="Q154" s="113"/>
      <c r="R154" s="113"/>
      <c r="S154" s="113"/>
      <c r="T154" s="113"/>
      <c r="U154" s="113"/>
      <c r="V154" s="113"/>
      <c r="W154" s="114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27"/>
      <c r="AT154" s="113"/>
      <c r="AU154" s="113"/>
      <c r="AV154" s="113"/>
      <c r="AW154" s="113"/>
    </row>
    <row r="155" spans="1:49" s="61" customFormat="1" ht="24" customHeight="1">
      <c r="A155" s="46"/>
      <c r="B155" s="78" t="s">
        <v>67</v>
      </c>
      <c r="C155" s="43"/>
      <c r="D155" s="43"/>
      <c r="E155" s="43"/>
      <c r="F155" s="43"/>
      <c r="G155" s="43"/>
      <c r="H155" s="44"/>
      <c r="I155" s="43"/>
      <c r="J155" s="43"/>
      <c r="K155" s="43"/>
      <c r="L155" s="43"/>
      <c r="O155" s="113"/>
      <c r="P155" s="113"/>
      <c r="Q155" s="113"/>
      <c r="R155" s="113"/>
      <c r="S155" s="113"/>
      <c r="T155" s="113"/>
      <c r="U155" s="113"/>
      <c r="V155" s="113"/>
      <c r="W155" s="114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27"/>
      <c r="AT155" s="113"/>
      <c r="AU155" s="113"/>
      <c r="AV155" s="113"/>
      <c r="AW155" s="113"/>
    </row>
    <row r="156" spans="1:49" s="61" customFormat="1" ht="24" customHeight="1">
      <c r="A156" s="46"/>
      <c r="B156" s="78" t="s">
        <v>68</v>
      </c>
      <c r="C156" s="43"/>
      <c r="D156" s="43"/>
      <c r="E156" s="43"/>
      <c r="F156" s="43"/>
      <c r="G156" s="43"/>
      <c r="H156" s="44"/>
      <c r="I156" s="43"/>
      <c r="J156" s="43"/>
      <c r="K156" s="43"/>
      <c r="L156" s="43"/>
      <c r="O156" s="113"/>
      <c r="P156" s="113"/>
      <c r="Q156" s="113"/>
      <c r="R156" s="113"/>
      <c r="S156" s="113"/>
      <c r="T156" s="113"/>
      <c r="U156" s="113"/>
      <c r="V156" s="113"/>
      <c r="W156" s="114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27"/>
      <c r="AT156" s="113"/>
      <c r="AU156" s="113"/>
      <c r="AV156" s="113"/>
      <c r="AW156" s="113"/>
    </row>
    <row r="157" spans="1:49" s="61" customFormat="1" ht="24" customHeight="1">
      <c r="A157" s="46"/>
      <c r="B157" s="78" t="s">
        <v>69</v>
      </c>
      <c r="C157" s="43"/>
      <c r="D157" s="43"/>
      <c r="E157" s="43"/>
      <c r="F157" s="43"/>
      <c r="G157" s="43"/>
      <c r="H157" s="44"/>
      <c r="I157" s="43"/>
      <c r="J157" s="43"/>
      <c r="K157" s="43"/>
      <c r="L157" s="43"/>
      <c r="O157" s="113"/>
      <c r="P157" s="113"/>
      <c r="Q157" s="113"/>
      <c r="R157" s="113"/>
      <c r="S157" s="113"/>
      <c r="T157" s="113"/>
      <c r="U157" s="113"/>
      <c r="V157" s="113"/>
      <c r="W157" s="114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27"/>
      <c r="AT157" s="113"/>
      <c r="AU157" s="113"/>
      <c r="AV157" s="113"/>
      <c r="AW157" s="113"/>
    </row>
    <row r="158" spans="1:49" s="61" customFormat="1" ht="24" customHeight="1">
      <c r="A158" s="46"/>
      <c r="B158" s="78" t="s">
        <v>70</v>
      </c>
      <c r="C158" s="43"/>
      <c r="D158" s="43"/>
      <c r="E158" s="43"/>
      <c r="F158" s="43"/>
      <c r="G158" s="43"/>
      <c r="H158" s="44"/>
      <c r="I158" s="43"/>
      <c r="J158" s="43"/>
      <c r="K158" s="43"/>
      <c r="L158" s="43"/>
      <c r="O158" s="113"/>
      <c r="P158" s="113"/>
      <c r="Q158" s="113"/>
      <c r="R158" s="113"/>
      <c r="S158" s="113"/>
      <c r="T158" s="113"/>
      <c r="U158" s="113"/>
      <c r="V158" s="113"/>
      <c r="W158" s="114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27"/>
      <c r="AT158" s="113"/>
      <c r="AU158" s="113"/>
      <c r="AV158" s="113"/>
      <c r="AW158" s="113"/>
    </row>
    <row r="159" spans="1:49" s="61" customFormat="1" ht="24" customHeight="1">
      <c r="A159" s="46"/>
      <c r="B159" s="78" t="s">
        <v>71</v>
      </c>
      <c r="C159" s="43"/>
      <c r="D159" s="43"/>
      <c r="E159" s="43"/>
      <c r="F159" s="43"/>
      <c r="G159" s="43"/>
      <c r="H159" s="44"/>
      <c r="I159" s="43"/>
      <c r="J159" s="43"/>
      <c r="K159" s="43"/>
      <c r="L159" s="43"/>
      <c r="O159" s="113"/>
      <c r="P159" s="113"/>
      <c r="Q159" s="113"/>
      <c r="R159" s="113"/>
      <c r="S159" s="113"/>
      <c r="T159" s="113"/>
      <c r="U159" s="113"/>
      <c r="V159" s="113"/>
      <c r="W159" s="114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27"/>
      <c r="AT159" s="113"/>
      <c r="AU159" s="113"/>
      <c r="AV159" s="113"/>
      <c r="AW159" s="113"/>
    </row>
    <row r="160" spans="1:49" s="61" customFormat="1" ht="24" customHeight="1">
      <c r="A160" s="46"/>
      <c r="B160" s="78" t="s">
        <v>72</v>
      </c>
      <c r="C160" s="43"/>
      <c r="D160" s="43"/>
      <c r="E160" s="43"/>
      <c r="F160" s="43"/>
      <c r="G160" s="43"/>
      <c r="H160" s="44"/>
      <c r="I160" s="43"/>
      <c r="J160" s="43"/>
      <c r="K160" s="43"/>
      <c r="L160" s="43"/>
      <c r="O160" s="113"/>
      <c r="P160" s="113"/>
      <c r="Q160" s="113"/>
      <c r="R160" s="113"/>
      <c r="S160" s="113"/>
      <c r="T160" s="113"/>
      <c r="U160" s="113"/>
      <c r="V160" s="113"/>
      <c r="W160" s="114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27"/>
      <c r="AT160" s="113"/>
      <c r="AU160" s="113"/>
      <c r="AV160" s="113"/>
      <c r="AW160" s="113"/>
    </row>
    <row r="161" spans="1:49" s="61" customFormat="1" ht="24" customHeight="1">
      <c r="A161" s="46"/>
      <c r="B161" s="78" t="s">
        <v>73</v>
      </c>
      <c r="C161" s="43"/>
      <c r="D161" s="43"/>
      <c r="E161" s="43"/>
      <c r="F161" s="43"/>
      <c r="G161" s="43"/>
      <c r="H161" s="44"/>
      <c r="I161" s="43"/>
      <c r="J161" s="43"/>
      <c r="K161" s="43"/>
      <c r="L161" s="43"/>
      <c r="O161" s="113"/>
      <c r="P161" s="113"/>
      <c r="Q161" s="113"/>
      <c r="R161" s="113"/>
      <c r="S161" s="113"/>
      <c r="T161" s="113"/>
      <c r="U161" s="113"/>
      <c r="V161" s="113"/>
      <c r="W161" s="114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27"/>
      <c r="AT161" s="113"/>
      <c r="AU161" s="113"/>
      <c r="AV161" s="113"/>
      <c r="AW161" s="113"/>
    </row>
    <row r="162" spans="1:49" s="61" customFormat="1" ht="24" customHeight="1">
      <c r="A162" s="46"/>
      <c r="B162" s="78" t="s">
        <v>74</v>
      </c>
      <c r="C162" s="43"/>
      <c r="D162" s="43"/>
      <c r="E162" s="43"/>
      <c r="F162" s="43"/>
      <c r="G162" s="43"/>
      <c r="H162" s="44"/>
      <c r="I162" s="43"/>
      <c r="J162" s="43"/>
      <c r="K162" s="43"/>
      <c r="L162" s="43"/>
      <c r="O162" s="113"/>
      <c r="P162" s="113"/>
      <c r="Q162" s="113"/>
      <c r="R162" s="113"/>
      <c r="S162" s="113"/>
      <c r="T162" s="113"/>
      <c r="U162" s="113"/>
      <c r="V162" s="113"/>
      <c r="W162" s="114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27"/>
      <c r="AT162" s="113"/>
      <c r="AU162" s="113"/>
      <c r="AV162" s="113"/>
      <c r="AW162" s="113"/>
    </row>
    <row r="163" spans="1:49" s="61" customFormat="1" ht="24" customHeight="1">
      <c r="A163" s="46"/>
      <c r="B163" s="78" t="s">
        <v>75</v>
      </c>
      <c r="C163" s="43"/>
      <c r="D163" s="43"/>
      <c r="E163" s="43"/>
      <c r="F163" s="43"/>
      <c r="G163" s="43"/>
      <c r="H163" s="44"/>
      <c r="I163" s="43"/>
      <c r="J163" s="43"/>
      <c r="K163" s="43"/>
      <c r="L163" s="43"/>
      <c r="O163" s="113"/>
      <c r="P163" s="113"/>
      <c r="Q163" s="113"/>
      <c r="R163" s="113"/>
      <c r="S163" s="113"/>
      <c r="T163" s="113"/>
      <c r="U163" s="113"/>
      <c r="V163" s="113"/>
      <c r="W163" s="114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27"/>
      <c r="AT163" s="113"/>
      <c r="AU163" s="113"/>
      <c r="AV163" s="113"/>
      <c r="AW163" s="113"/>
    </row>
    <row r="164" spans="1:49" s="61" customFormat="1" ht="24" customHeight="1">
      <c r="A164" s="46"/>
      <c r="B164" s="78" t="s">
        <v>76</v>
      </c>
      <c r="C164" s="43"/>
      <c r="D164" s="43"/>
      <c r="E164" s="43"/>
      <c r="F164" s="43"/>
      <c r="G164" s="43"/>
      <c r="H164" s="44"/>
      <c r="I164" s="43"/>
      <c r="J164" s="43"/>
      <c r="K164" s="43"/>
      <c r="L164" s="43"/>
      <c r="O164" s="113"/>
      <c r="P164" s="113"/>
      <c r="Q164" s="113"/>
      <c r="R164" s="113"/>
      <c r="S164" s="113"/>
      <c r="T164" s="113"/>
      <c r="U164" s="113"/>
      <c r="V164" s="113"/>
      <c r="W164" s="114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27"/>
      <c r="AT164" s="113"/>
      <c r="AU164" s="113"/>
      <c r="AV164" s="113"/>
      <c r="AW164" s="113"/>
    </row>
    <row r="165" spans="1:49" s="61" customFormat="1" ht="24" customHeight="1">
      <c r="A165" s="46"/>
      <c r="B165" s="78" t="s">
        <v>77</v>
      </c>
      <c r="C165" s="43"/>
      <c r="D165" s="43"/>
      <c r="E165" s="43"/>
      <c r="F165" s="43"/>
      <c r="G165" s="43"/>
      <c r="H165" s="44"/>
      <c r="I165" s="43"/>
      <c r="J165" s="43"/>
      <c r="K165" s="43"/>
      <c r="L165" s="43"/>
      <c r="O165" s="113"/>
      <c r="P165" s="113"/>
      <c r="Q165" s="113"/>
      <c r="R165" s="113"/>
      <c r="S165" s="113"/>
      <c r="T165" s="113"/>
      <c r="U165" s="113"/>
      <c r="V165" s="113"/>
      <c r="W165" s="114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27"/>
      <c r="AT165" s="113"/>
      <c r="AU165" s="113"/>
      <c r="AV165" s="113"/>
      <c r="AW165" s="113"/>
    </row>
    <row r="166" spans="1:49" s="61" customFormat="1" ht="24" customHeight="1">
      <c r="A166" s="46"/>
      <c r="B166" s="78" t="s">
        <v>78</v>
      </c>
      <c r="C166" s="43"/>
      <c r="D166" s="43"/>
      <c r="E166" s="43"/>
      <c r="F166" s="43"/>
      <c r="G166" s="43"/>
      <c r="H166" s="44"/>
      <c r="I166" s="43"/>
      <c r="J166" s="43"/>
      <c r="K166" s="43"/>
      <c r="L166" s="43"/>
      <c r="O166" s="113"/>
      <c r="P166" s="113"/>
      <c r="Q166" s="113"/>
      <c r="R166" s="113"/>
      <c r="S166" s="113"/>
      <c r="T166" s="113"/>
      <c r="U166" s="113"/>
      <c r="V166" s="113"/>
      <c r="W166" s="114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27"/>
      <c r="AT166" s="113"/>
      <c r="AU166" s="113"/>
      <c r="AV166" s="113"/>
      <c r="AW166" s="113"/>
    </row>
    <row r="167" spans="1:49" s="61" customFormat="1" ht="24" customHeight="1">
      <c r="A167" s="46"/>
      <c r="B167" s="78" t="s">
        <v>79</v>
      </c>
      <c r="C167" s="43"/>
      <c r="D167" s="43"/>
      <c r="E167" s="43"/>
      <c r="F167" s="43"/>
      <c r="G167" s="43"/>
      <c r="H167" s="44"/>
      <c r="I167" s="43"/>
      <c r="J167" s="43"/>
      <c r="K167" s="43"/>
      <c r="L167" s="43"/>
      <c r="O167" s="113"/>
      <c r="P167" s="113"/>
      <c r="Q167" s="113"/>
      <c r="R167" s="113"/>
      <c r="S167" s="113"/>
      <c r="T167" s="113"/>
      <c r="U167" s="113"/>
      <c r="V167" s="113"/>
      <c r="W167" s="114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27"/>
      <c r="AT167" s="113"/>
      <c r="AU167" s="113"/>
      <c r="AV167" s="113"/>
      <c r="AW167" s="113"/>
    </row>
    <row r="168" spans="1:49" s="61" customFormat="1" ht="24" customHeight="1">
      <c r="A168" s="46"/>
      <c r="B168" s="78" t="s">
        <v>80</v>
      </c>
      <c r="C168" s="43"/>
      <c r="D168" s="43"/>
      <c r="E168" s="43"/>
      <c r="F168" s="43"/>
      <c r="G168" s="43"/>
      <c r="H168" s="44"/>
      <c r="I168" s="43"/>
      <c r="J168" s="43"/>
      <c r="K168" s="43"/>
      <c r="L168" s="43"/>
      <c r="O168" s="113"/>
      <c r="P168" s="113"/>
      <c r="Q168" s="113"/>
      <c r="R168" s="113"/>
      <c r="S168" s="113"/>
      <c r="T168" s="113"/>
      <c r="U168" s="113"/>
      <c r="V168" s="113"/>
      <c r="W168" s="114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27"/>
      <c r="AT168" s="113"/>
      <c r="AU168" s="113"/>
      <c r="AV168" s="113"/>
      <c r="AW168" s="113"/>
    </row>
    <row r="169" spans="1:49" s="61" customFormat="1" ht="24" customHeight="1">
      <c r="A169" s="46"/>
      <c r="B169" s="78" t="s">
        <v>81</v>
      </c>
      <c r="C169" s="43"/>
      <c r="D169" s="43"/>
      <c r="E169" s="43"/>
      <c r="F169" s="43"/>
      <c r="G169" s="43"/>
      <c r="H169" s="44"/>
      <c r="I169" s="43"/>
      <c r="J169" s="43"/>
      <c r="K169" s="43"/>
      <c r="L169" s="43"/>
      <c r="O169" s="113"/>
      <c r="P169" s="113"/>
      <c r="Q169" s="113"/>
      <c r="R169" s="113"/>
      <c r="S169" s="113"/>
      <c r="T169" s="113"/>
      <c r="U169" s="113"/>
      <c r="V169" s="113"/>
      <c r="W169" s="114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27"/>
      <c r="AT169" s="113"/>
      <c r="AU169" s="113"/>
      <c r="AV169" s="113"/>
      <c r="AW169" s="113"/>
    </row>
    <row r="170" spans="1:49" s="61" customFormat="1" ht="24" customHeight="1">
      <c r="A170" s="46"/>
      <c r="B170" s="78" t="s">
        <v>82</v>
      </c>
      <c r="C170" s="43"/>
      <c r="D170" s="43"/>
      <c r="E170" s="43"/>
      <c r="F170" s="43"/>
      <c r="G170" s="43"/>
      <c r="H170" s="44"/>
      <c r="I170" s="43"/>
      <c r="J170" s="43"/>
      <c r="K170" s="43"/>
      <c r="L170" s="43"/>
      <c r="O170" s="113"/>
      <c r="P170" s="113"/>
      <c r="Q170" s="113"/>
      <c r="R170" s="113"/>
      <c r="S170" s="113"/>
      <c r="T170" s="113"/>
      <c r="U170" s="113"/>
      <c r="V170" s="113"/>
      <c r="W170" s="114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27"/>
      <c r="AT170" s="113"/>
      <c r="AU170" s="113"/>
      <c r="AV170" s="113"/>
      <c r="AW170" s="113"/>
    </row>
    <row r="171" spans="1:49" s="61" customFormat="1" ht="24" customHeight="1">
      <c r="A171" s="46"/>
      <c r="B171" s="78" t="s">
        <v>83</v>
      </c>
      <c r="C171" s="43"/>
      <c r="D171" s="43"/>
      <c r="E171" s="43"/>
      <c r="F171" s="43"/>
      <c r="G171" s="43"/>
      <c r="H171" s="44"/>
      <c r="I171" s="43"/>
      <c r="J171" s="43"/>
      <c r="K171" s="43"/>
      <c r="L171" s="43"/>
      <c r="O171" s="113"/>
      <c r="P171" s="113"/>
      <c r="Q171" s="113"/>
      <c r="R171" s="113"/>
      <c r="S171" s="113"/>
      <c r="T171" s="113"/>
      <c r="U171" s="113"/>
      <c r="V171" s="113"/>
      <c r="W171" s="114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27"/>
      <c r="AT171" s="113"/>
      <c r="AU171" s="113"/>
      <c r="AV171" s="113"/>
      <c r="AW171" s="113"/>
    </row>
    <row r="172" spans="1:49" s="61" customFormat="1" ht="24" customHeight="1">
      <c r="A172" s="46"/>
      <c r="B172" s="78" t="s">
        <v>84</v>
      </c>
      <c r="C172" s="43"/>
      <c r="D172" s="43"/>
      <c r="E172" s="43"/>
      <c r="F172" s="43"/>
      <c r="G172" s="43"/>
      <c r="H172" s="44"/>
      <c r="I172" s="43"/>
      <c r="J172" s="43"/>
      <c r="K172" s="43"/>
      <c r="L172" s="43"/>
      <c r="O172" s="113"/>
      <c r="P172" s="113"/>
      <c r="Q172" s="113"/>
      <c r="R172" s="113"/>
      <c r="S172" s="113"/>
      <c r="T172" s="113"/>
      <c r="U172" s="113"/>
      <c r="V172" s="113"/>
      <c r="W172" s="114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27"/>
      <c r="AT172" s="113"/>
      <c r="AU172" s="113"/>
      <c r="AV172" s="113"/>
      <c r="AW172" s="113"/>
    </row>
    <row r="173" spans="1:49" s="61" customFormat="1" ht="24" customHeight="1">
      <c r="A173" s="46"/>
      <c r="B173" s="78" t="s">
        <v>85</v>
      </c>
      <c r="C173" s="43"/>
      <c r="D173" s="43"/>
      <c r="E173" s="43"/>
      <c r="F173" s="43"/>
      <c r="G173" s="43"/>
      <c r="H173" s="44"/>
      <c r="I173" s="43"/>
      <c r="J173" s="43"/>
      <c r="K173" s="43"/>
      <c r="L173" s="43"/>
      <c r="O173" s="113"/>
      <c r="P173" s="113"/>
      <c r="Q173" s="113"/>
      <c r="R173" s="113"/>
      <c r="S173" s="113"/>
      <c r="T173" s="113"/>
      <c r="U173" s="113"/>
      <c r="V173" s="113"/>
      <c r="W173" s="114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27"/>
      <c r="AT173" s="113"/>
      <c r="AU173" s="113"/>
      <c r="AV173" s="113"/>
      <c r="AW173" s="113"/>
    </row>
    <row r="174" spans="1:49" s="61" customFormat="1" ht="24" customHeight="1">
      <c r="A174" s="46"/>
      <c r="B174" s="78" t="s">
        <v>86</v>
      </c>
      <c r="C174" s="43"/>
      <c r="D174" s="43"/>
      <c r="E174" s="43"/>
      <c r="F174" s="43"/>
      <c r="G174" s="43"/>
      <c r="H174" s="44"/>
      <c r="I174" s="43"/>
      <c r="J174" s="43"/>
      <c r="K174" s="43"/>
      <c r="L174" s="43"/>
      <c r="O174" s="113"/>
      <c r="P174" s="113"/>
      <c r="Q174" s="113"/>
      <c r="R174" s="113"/>
      <c r="S174" s="113"/>
      <c r="T174" s="113"/>
      <c r="U174" s="113"/>
      <c r="V174" s="113"/>
      <c r="W174" s="114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27"/>
      <c r="AT174" s="113"/>
      <c r="AU174" s="113"/>
      <c r="AV174" s="113"/>
      <c r="AW174" s="113"/>
    </row>
    <row r="175" spans="1:49" s="61" customFormat="1" ht="24" customHeight="1">
      <c r="A175" s="46"/>
      <c r="B175" s="78" t="s">
        <v>87</v>
      </c>
      <c r="C175" s="43"/>
      <c r="D175" s="43"/>
      <c r="E175" s="43"/>
      <c r="F175" s="43"/>
      <c r="G175" s="43"/>
      <c r="H175" s="44"/>
      <c r="I175" s="43"/>
      <c r="J175" s="43"/>
      <c r="K175" s="43"/>
      <c r="L175" s="43"/>
      <c r="O175" s="113"/>
      <c r="P175" s="113"/>
      <c r="Q175" s="113"/>
      <c r="R175" s="113"/>
      <c r="S175" s="113"/>
      <c r="T175" s="113"/>
      <c r="U175" s="113"/>
      <c r="V175" s="113"/>
      <c r="W175" s="114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27"/>
      <c r="AT175" s="113"/>
      <c r="AU175" s="113"/>
      <c r="AV175" s="113"/>
      <c r="AW175" s="113"/>
    </row>
    <row r="176" spans="1:49" s="61" customFormat="1" ht="24" customHeight="1">
      <c r="A176" s="46"/>
      <c r="B176" s="78" t="s">
        <v>88</v>
      </c>
      <c r="C176" s="43"/>
      <c r="D176" s="43"/>
      <c r="E176" s="43"/>
      <c r="F176" s="43"/>
      <c r="G176" s="43"/>
      <c r="H176" s="44"/>
      <c r="I176" s="43"/>
      <c r="J176" s="43"/>
      <c r="K176" s="43"/>
      <c r="L176" s="43"/>
      <c r="O176" s="113"/>
      <c r="P176" s="113"/>
      <c r="Q176" s="113"/>
      <c r="R176" s="113"/>
      <c r="S176" s="113"/>
      <c r="T176" s="113"/>
      <c r="U176" s="113"/>
      <c r="V176" s="113"/>
      <c r="W176" s="114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27"/>
      <c r="AT176" s="113"/>
      <c r="AU176" s="113"/>
      <c r="AV176" s="113"/>
      <c r="AW176" s="113"/>
    </row>
    <row r="177" spans="1:49" s="61" customFormat="1" ht="24" customHeight="1">
      <c r="A177" s="46"/>
      <c r="B177" s="78" t="s">
        <v>89</v>
      </c>
      <c r="C177" s="43"/>
      <c r="D177" s="43"/>
      <c r="E177" s="43"/>
      <c r="F177" s="43"/>
      <c r="G177" s="43"/>
      <c r="H177" s="44"/>
      <c r="I177" s="43"/>
      <c r="J177" s="43"/>
      <c r="K177" s="43"/>
      <c r="L177" s="43"/>
      <c r="O177" s="113"/>
      <c r="P177" s="113"/>
      <c r="Q177" s="113"/>
      <c r="R177" s="113"/>
      <c r="S177" s="113"/>
      <c r="T177" s="113"/>
      <c r="U177" s="113"/>
      <c r="V177" s="113"/>
      <c r="W177" s="114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27"/>
      <c r="AT177" s="113"/>
      <c r="AU177" s="113"/>
      <c r="AV177" s="113"/>
      <c r="AW177" s="113"/>
    </row>
    <row r="178" spans="1:49" s="61" customFormat="1" ht="24" customHeight="1">
      <c r="A178" s="46"/>
      <c r="B178" s="78" t="s">
        <v>90</v>
      </c>
      <c r="C178" s="43"/>
      <c r="D178" s="43"/>
      <c r="E178" s="43"/>
      <c r="F178" s="43"/>
      <c r="G178" s="43"/>
      <c r="H178" s="44"/>
      <c r="I178" s="43"/>
      <c r="J178" s="43"/>
      <c r="K178" s="43"/>
      <c r="L178" s="43"/>
      <c r="O178" s="113"/>
      <c r="P178" s="113"/>
      <c r="Q178" s="113"/>
      <c r="R178" s="113"/>
      <c r="S178" s="113"/>
      <c r="T178" s="113"/>
      <c r="U178" s="113"/>
      <c r="V178" s="113"/>
      <c r="W178" s="114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27"/>
      <c r="AT178" s="113"/>
      <c r="AU178" s="113"/>
      <c r="AV178" s="113"/>
      <c r="AW178" s="113"/>
    </row>
    <row r="179" spans="1:49" s="61" customFormat="1" ht="24" customHeight="1">
      <c r="A179" s="46"/>
      <c r="B179" s="78" t="s">
        <v>91</v>
      </c>
      <c r="C179" s="43"/>
      <c r="D179" s="43"/>
      <c r="E179" s="43"/>
      <c r="F179" s="43"/>
      <c r="G179" s="43"/>
      <c r="H179" s="44"/>
      <c r="I179" s="43"/>
      <c r="J179" s="43"/>
      <c r="K179" s="43"/>
      <c r="L179" s="43"/>
      <c r="O179" s="113"/>
      <c r="P179" s="113"/>
      <c r="Q179" s="113"/>
      <c r="R179" s="113"/>
      <c r="S179" s="113"/>
      <c r="T179" s="113"/>
      <c r="U179" s="113"/>
      <c r="V179" s="113"/>
      <c r="W179" s="114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27"/>
      <c r="AT179" s="113"/>
      <c r="AU179" s="113"/>
      <c r="AV179" s="113"/>
      <c r="AW179" s="113"/>
    </row>
    <row r="180" spans="1:49" s="61" customFormat="1" ht="24" customHeight="1">
      <c r="A180" s="46"/>
      <c r="B180" s="78" t="s">
        <v>92</v>
      </c>
      <c r="C180" s="43"/>
      <c r="D180" s="43"/>
      <c r="E180" s="43"/>
      <c r="F180" s="43"/>
      <c r="G180" s="43"/>
      <c r="H180" s="44"/>
      <c r="I180" s="43"/>
      <c r="J180" s="43"/>
      <c r="K180" s="43"/>
      <c r="L180" s="43"/>
      <c r="O180" s="113"/>
      <c r="P180" s="113"/>
      <c r="Q180" s="113"/>
      <c r="R180" s="113"/>
      <c r="S180" s="113"/>
      <c r="T180" s="113"/>
      <c r="U180" s="113"/>
      <c r="V180" s="113"/>
      <c r="W180" s="114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27"/>
      <c r="AT180" s="113"/>
      <c r="AU180" s="113"/>
      <c r="AV180" s="113"/>
      <c r="AW180" s="113"/>
    </row>
    <row r="181" spans="1:49" s="61" customFormat="1" ht="24" customHeight="1">
      <c r="A181" s="46"/>
      <c r="B181" s="78" t="s">
        <v>93</v>
      </c>
      <c r="C181" s="43"/>
      <c r="D181" s="43"/>
      <c r="E181" s="43"/>
      <c r="F181" s="43"/>
      <c r="G181" s="43"/>
      <c r="H181" s="44"/>
      <c r="I181" s="43"/>
      <c r="J181" s="43"/>
      <c r="K181" s="43"/>
      <c r="L181" s="43"/>
      <c r="O181" s="113"/>
      <c r="P181" s="113"/>
      <c r="Q181" s="113"/>
      <c r="R181" s="113"/>
      <c r="S181" s="113"/>
      <c r="T181" s="113"/>
      <c r="U181" s="113"/>
      <c r="V181" s="113"/>
      <c r="W181" s="114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27"/>
      <c r="AT181" s="113"/>
      <c r="AU181" s="113"/>
      <c r="AV181" s="113"/>
      <c r="AW181" s="113"/>
    </row>
    <row r="182" spans="1:49" s="61" customFormat="1" ht="24" customHeight="1">
      <c r="A182" s="46"/>
      <c r="B182" s="78" t="s">
        <v>94</v>
      </c>
      <c r="C182" s="43"/>
      <c r="D182" s="43"/>
      <c r="E182" s="43"/>
      <c r="F182" s="43"/>
      <c r="G182" s="43"/>
      <c r="H182" s="44"/>
      <c r="I182" s="43"/>
      <c r="J182" s="43"/>
      <c r="K182" s="43"/>
      <c r="L182" s="43"/>
      <c r="O182" s="113"/>
      <c r="P182" s="113"/>
      <c r="Q182" s="113"/>
      <c r="R182" s="113"/>
      <c r="S182" s="113"/>
      <c r="T182" s="113"/>
      <c r="U182" s="113"/>
      <c r="V182" s="113"/>
      <c r="W182" s="114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27"/>
      <c r="AT182" s="113"/>
      <c r="AU182" s="113"/>
      <c r="AV182" s="113"/>
      <c r="AW182" s="113"/>
    </row>
    <row r="183" spans="1:49" s="61" customFormat="1" ht="24" customHeight="1">
      <c r="A183" s="46"/>
      <c r="B183" s="78" t="s">
        <v>95</v>
      </c>
      <c r="C183" s="43"/>
      <c r="D183" s="43"/>
      <c r="E183" s="43"/>
      <c r="F183" s="43"/>
      <c r="G183" s="43"/>
      <c r="H183" s="44"/>
      <c r="I183" s="43"/>
      <c r="J183" s="43"/>
      <c r="K183" s="43"/>
      <c r="L183" s="43"/>
      <c r="O183" s="113"/>
      <c r="P183" s="113"/>
      <c r="Q183" s="113"/>
      <c r="R183" s="113"/>
      <c r="S183" s="113"/>
      <c r="T183" s="113"/>
      <c r="U183" s="113"/>
      <c r="V183" s="113"/>
      <c r="W183" s="114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27"/>
      <c r="AT183" s="113"/>
      <c r="AU183" s="113"/>
      <c r="AV183" s="113"/>
      <c r="AW183" s="113"/>
    </row>
    <row r="184" spans="1:49" s="61" customFormat="1" ht="24" customHeight="1">
      <c r="A184" s="46"/>
      <c r="B184" s="78" t="s">
        <v>96</v>
      </c>
      <c r="C184" s="43"/>
      <c r="D184" s="43"/>
      <c r="E184" s="43"/>
      <c r="F184" s="43"/>
      <c r="G184" s="43"/>
      <c r="H184" s="44"/>
      <c r="I184" s="43"/>
      <c r="J184" s="43"/>
      <c r="K184" s="43"/>
      <c r="L184" s="43"/>
      <c r="O184" s="113"/>
      <c r="P184" s="113"/>
      <c r="Q184" s="113"/>
      <c r="R184" s="113"/>
      <c r="S184" s="113"/>
      <c r="T184" s="113"/>
      <c r="U184" s="113"/>
      <c r="V184" s="113"/>
      <c r="W184" s="114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27"/>
      <c r="AT184" s="113"/>
      <c r="AU184" s="113"/>
      <c r="AV184" s="113"/>
      <c r="AW184" s="113"/>
    </row>
    <row r="185" spans="1:49" s="61" customFormat="1" ht="24" customHeight="1">
      <c r="A185" s="46"/>
      <c r="B185" s="78" t="s">
        <v>97</v>
      </c>
      <c r="C185" s="43"/>
      <c r="D185" s="43"/>
      <c r="E185" s="43"/>
      <c r="F185" s="43"/>
      <c r="G185" s="43"/>
      <c r="H185" s="44"/>
      <c r="I185" s="43"/>
      <c r="J185" s="43"/>
      <c r="K185" s="43"/>
      <c r="L185" s="43"/>
      <c r="O185" s="113"/>
      <c r="P185" s="113"/>
      <c r="Q185" s="113"/>
      <c r="R185" s="113"/>
      <c r="S185" s="113"/>
      <c r="T185" s="113"/>
      <c r="U185" s="113"/>
      <c r="V185" s="113"/>
      <c r="W185" s="114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27"/>
      <c r="AT185" s="113"/>
      <c r="AU185" s="113"/>
      <c r="AV185" s="113"/>
      <c r="AW185" s="113"/>
    </row>
    <row r="186" spans="1:49" s="61" customFormat="1" ht="24" customHeight="1">
      <c r="A186" s="46"/>
      <c r="B186" s="78" t="s">
        <v>98</v>
      </c>
      <c r="C186" s="43"/>
      <c r="D186" s="43"/>
      <c r="E186" s="43"/>
      <c r="F186" s="43"/>
      <c r="G186" s="43"/>
      <c r="H186" s="44"/>
      <c r="I186" s="43"/>
      <c r="J186" s="43"/>
      <c r="K186" s="43"/>
      <c r="L186" s="43"/>
      <c r="O186" s="113"/>
      <c r="P186" s="113"/>
      <c r="Q186" s="113"/>
      <c r="R186" s="113"/>
      <c r="S186" s="113"/>
      <c r="T186" s="113"/>
      <c r="U186" s="113"/>
      <c r="V186" s="113"/>
      <c r="W186" s="114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27"/>
      <c r="AT186" s="113"/>
      <c r="AU186" s="113"/>
      <c r="AV186" s="113"/>
      <c r="AW186" s="113"/>
    </row>
    <row r="187" spans="1:49" s="61" customFormat="1" ht="24" customHeight="1">
      <c r="A187" s="46"/>
      <c r="B187" s="78" t="s">
        <v>99</v>
      </c>
      <c r="C187" s="43"/>
      <c r="D187" s="43"/>
      <c r="E187" s="43"/>
      <c r="F187" s="43"/>
      <c r="G187" s="43"/>
      <c r="H187" s="44"/>
      <c r="I187" s="43"/>
      <c r="J187" s="43"/>
      <c r="K187" s="43"/>
      <c r="L187" s="43"/>
      <c r="O187" s="113"/>
      <c r="P187" s="113"/>
      <c r="Q187" s="113"/>
      <c r="R187" s="113"/>
      <c r="S187" s="113"/>
      <c r="T187" s="113"/>
      <c r="U187" s="113"/>
      <c r="V187" s="113"/>
      <c r="W187" s="114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27"/>
      <c r="AT187" s="113"/>
      <c r="AU187" s="113"/>
      <c r="AV187" s="113"/>
      <c r="AW187" s="113"/>
    </row>
    <row r="188" spans="1:49" s="61" customFormat="1" ht="24" customHeight="1">
      <c r="A188" s="46"/>
      <c r="B188" s="78" t="s">
        <v>100</v>
      </c>
      <c r="C188" s="43"/>
      <c r="D188" s="43"/>
      <c r="E188" s="43"/>
      <c r="F188" s="43"/>
      <c r="G188" s="43"/>
      <c r="H188" s="44"/>
      <c r="I188" s="43"/>
      <c r="J188" s="43"/>
      <c r="K188" s="43"/>
      <c r="L188" s="43"/>
      <c r="O188" s="113"/>
      <c r="P188" s="113"/>
      <c r="Q188" s="113"/>
      <c r="R188" s="113"/>
      <c r="S188" s="113"/>
      <c r="T188" s="113"/>
      <c r="U188" s="113"/>
      <c r="V188" s="113"/>
      <c r="W188" s="114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27"/>
      <c r="AT188" s="113"/>
      <c r="AU188" s="113"/>
      <c r="AV188" s="113"/>
      <c r="AW188" s="113"/>
    </row>
    <row r="189" spans="1:49" s="61" customFormat="1" ht="24" customHeight="1">
      <c r="A189" s="46"/>
      <c r="B189" s="78" t="s">
        <v>101</v>
      </c>
      <c r="C189" s="43"/>
      <c r="D189" s="43"/>
      <c r="E189" s="43"/>
      <c r="F189" s="43"/>
      <c r="G189" s="43"/>
      <c r="H189" s="44"/>
      <c r="I189" s="43"/>
      <c r="J189" s="43"/>
      <c r="K189" s="43"/>
      <c r="L189" s="43"/>
      <c r="O189" s="113"/>
      <c r="P189" s="113"/>
      <c r="Q189" s="113"/>
      <c r="R189" s="113"/>
      <c r="S189" s="113"/>
      <c r="T189" s="113"/>
      <c r="U189" s="113"/>
      <c r="V189" s="113"/>
      <c r="W189" s="114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27"/>
      <c r="AT189" s="113"/>
      <c r="AU189" s="113"/>
      <c r="AV189" s="113"/>
      <c r="AW189" s="113"/>
    </row>
    <row r="190" spans="1:49" s="61" customFormat="1" ht="24" customHeight="1">
      <c r="A190" s="46"/>
      <c r="B190" s="78" t="s">
        <v>102</v>
      </c>
      <c r="C190" s="43"/>
      <c r="D190" s="43"/>
      <c r="E190" s="43"/>
      <c r="F190" s="43"/>
      <c r="G190" s="43"/>
      <c r="H190" s="44"/>
      <c r="I190" s="43"/>
      <c r="J190" s="43"/>
      <c r="K190" s="43"/>
      <c r="L190" s="43"/>
      <c r="O190" s="113"/>
      <c r="P190" s="113"/>
      <c r="Q190" s="113"/>
      <c r="R190" s="113"/>
      <c r="S190" s="113"/>
      <c r="T190" s="113"/>
      <c r="U190" s="113"/>
      <c r="V190" s="113"/>
      <c r="W190" s="114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27"/>
      <c r="AT190" s="113"/>
      <c r="AU190" s="113"/>
      <c r="AV190" s="113"/>
      <c r="AW190" s="113"/>
    </row>
    <row r="191" spans="1:49" s="61" customFormat="1" ht="24" customHeight="1">
      <c r="A191" s="46"/>
      <c r="B191" s="78" t="s">
        <v>103</v>
      </c>
      <c r="C191" s="43"/>
      <c r="D191" s="43"/>
      <c r="E191" s="43"/>
      <c r="F191" s="43"/>
      <c r="G191" s="43"/>
      <c r="H191" s="44"/>
      <c r="I191" s="43"/>
      <c r="J191" s="43"/>
      <c r="K191" s="43"/>
      <c r="L191" s="43"/>
      <c r="O191" s="113"/>
      <c r="P191" s="113"/>
      <c r="Q191" s="113"/>
      <c r="R191" s="113"/>
      <c r="S191" s="113"/>
      <c r="T191" s="113"/>
      <c r="U191" s="113"/>
      <c r="V191" s="113"/>
      <c r="W191" s="114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27"/>
      <c r="AT191" s="113"/>
      <c r="AU191" s="113"/>
      <c r="AV191" s="113"/>
      <c r="AW191" s="113"/>
    </row>
    <row r="192" spans="1:49" s="61" customFormat="1" ht="24" customHeight="1">
      <c r="A192" s="46"/>
      <c r="B192" s="78" t="s">
        <v>104</v>
      </c>
      <c r="C192" s="43"/>
      <c r="D192" s="43"/>
      <c r="E192" s="43"/>
      <c r="F192" s="43"/>
      <c r="G192" s="43"/>
      <c r="H192" s="44"/>
      <c r="I192" s="43"/>
      <c r="J192" s="43"/>
      <c r="K192" s="43"/>
      <c r="L192" s="43"/>
      <c r="O192" s="113"/>
      <c r="P192" s="113"/>
      <c r="Q192" s="113"/>
      <c r="R192" s="113"/>
      <c r="S192" s="113"/>
      <c r="T192" s="113"/>
      <c r="U192" s="113"/>
      <c r="V192" s="113"/>
      <c r="W192" s="114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27"/>
      <c r="AT192" s="113"/>
      <c r="AU192" s="113"/>
      <c r="AV192" s="113"/>
      <c r="AW192" s="113"/>
    </row>
    <row r="193" spans="1:49" s="61" customFormat="1" ht="24" customHeight="1">
      <c r="A193" s="46"/>
      <c r="B193" s="78" t="s">
        <v>105</v>
      </c>
      <c r="C193" s="43"/>
      <c r="D193" s="43"/>
      <c r="E193" s="43"/>
      <c r="F193" s="43"/>
      <c r="G193" s="43"/>
      <c r="H193" s="44"/>
      <c r="I193" s="43"/>
      <c r="J193" s="43"/>
      <c r="K193" s="43"/>
      <c r="L193" s="43"/>
      <c r="O193" s="113"/>
      <c r="P193" s="113"/>
      <c r="Q193" s="113"/>
      <c r="R193" s="113"/>
      <c r="S193" s="113"/>
      <c r="T193" s="113"/>
      <c r="U193" s="113"/>
      <c r="V193" s="113"/>
      <c r="W193" s="114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27"/>
      <c r="AT193" s="113"/>
      <c r="AU193" s="113"/>
      <c r="AV193" s="113"/>
      <c r="AW193" s="113"/>
    </row>
    <row r="194" spans="1:49" s="61" customFormat="1" ht="24" customHeight="1">
      <c r="A194" s="46"/>
      <c r="B194" s="78" t="s">
        <v>106</v>
      </c>
      <c r="C194" s="43"/>
      <c r="D194" s="43"/>
      <c r="E194" s="43"/>
      <c r="F194" s="43"/>
      <c r="G194" s="43"/>
      <c r="H194" s="44"/>
      <c r="I194" s="43"/>
      <c r="J194" s="43"/>
      <c r="K194" s="43"/>
      <c r="L194" s="43"/>
      <c r="O194" s="113"/>
      <c r="P194" s="113"/>
      <c r="Q194" s="113"/>
      <c r="R194" s="113"/>
      <c r="S194" s="113"/>
      <c r="T194" s="113"/>
      <c r="U194" s="113"/>
      <c r="V194" s="113"/>
      <c r="W194" s="114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27"/>
      <c r="AT194" s="113"/>
      <c r="AU194" s="113"/>
      <c r="AV194" s="113"/>
      <c r="AW194" s="113"/>
    </row>
    <row r="195" spans="1:49" s="61" customFormat="1" ht="24" customHeight="1">
      <c r="A195" s="46"/>
      <c r="B195" s="78" t="s">
        <v>107</v>
      </c>
      <c r="C195" s="43"/>
      <c r="D195" s="43"/>
      <c r="E195" s="43"/>
      <c r="F195" s="43"/>
      <c r="G195" s="43"/>
      <c r="H195" s="44"/>
      <c r="I195" s="43"/>
      <c r="J195" s="43"/>
      <c r="K195" s="43"/>
      <c r="L195" s="43"/>
      <c r="O195" s="113"/>
      <c r="P195" s="113"/>
      <c r="Q195" s="113"/>
      <c r="R195" s="113"/>
      <c r="S195" s="113"/>
      <c r="T195" s="113"/>
      <c r="U195" s="113"/>
      <c r="V195" s="113"/>
      <c r="W195" s="114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27"/>
      <c r="AT195" s="113"/>
      <c r="AU195" s="113"/>
      <c r="AV195" s="113"/>
      <c r="AW195" s="113"/>
    </row>
    <row r="196" spans="1:49" s="61" customFormat="1" ht="24" customHeight="1">
      <c r="A196" s="46"/>
      <c r="B196" s="78" t="s">
        <v>108</v>
      </c>
      <c r="C196" s="43"/>
      <c r="D196" s="43"/>
      <c r="E196" s="43"/>
      <c r="F196" s="43"/>
      <c r="G196" s="43"/>
      <c r="H196" s="44"/>
      <c r="I196" s="43"/>
      <c r="J196" s="43"/>
      <c r="K196" s="43"/>
      <c r="L196" s="43"/>
      <c r="O196" s="113"/>
      <c r="P196" s="113"/>
      <c r="Q196" s="113"/>
      <c r="R196" s="113"/>
      <c r="S196" s="113"/>
      <c r="T196" s="113"/>
      <c r="U196" s="113"/>
      <c r="V196" s="113"/>
      <c r="W196" s="114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27"/>
      <c r="AT196" s="113"/>
      <c r="AU196" s="113"/>
      <c r="AV196" s="113"/>
      <c r="AW196" s="113"/>
    </row>
    <row r="197" spans="1:49" s="61" customFormat="1" ht="24" customHeight="1">
      <c r="A197" s="46"/>
      <c r="B197" s="78" t="s">
        <v>109</v>
      </c>
      <c r="C197" s="43"/>
      <c r="D197" s="43"/>
      <c r="E197" s="43"/>
      <c r="F197" s="43"/>
      <c r="G197" s="43"/>
      <c r="H197" s="44"/>
      <c r="I197" s="43"/>
      <c r="J197" s="43"/>
      <c r="K197" s="43"/>
      <c r="L197" s="43"/>
      <c r="O197" s="113"/>
      <c r="P197" s="113"/>
      <c r="Q197" s="113"/>
      <c r="R197" s="113"/>
      <c r="S197" s="113"/>
      <c r="T197" s="113"/>
      <c r="U197" s="113"/>
      <c r="V197" s="113"/>
      <c r="W197" s="114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27"/>
      <c r="AT197" s="113"/>
      <c r="AU197" s="113"/>
      <c r="AV197" s="113"/>
      <c r="AW197" s="113"/>
    </row>
    <row r="198" spans="1:49" s="61" customFormat="1" ht="24" customHeight="1">
      <c r="A198" s="46"/>
      <c r="B198" s="78" t="s">
        <v>110</v>
      </c>
      <c r="C198" s="43"/>
      <c r="D198" s="43"/>
      <c r="E198" s="43"/>
      <c r="F198" s="43"/>
      <c r="G198" s="43"/>
      <c r="H198" s="44"/>
      <c r="I198" s="43"/>
      <c r="J198" s="43"/>
      <c r="K198" s="43"/>
      <c r="L198" s="43"/>
      <c r="O198" s="113"/>
      <c r="P198" s="113"/>
      <c r="Q198" s="113"/>
      <c r="R198" s="113"/>
      <c r="S198" s="113"/>
      <c r="T198" s="113"/>
      <c r="U198" s="113"/>
      <c r="V198" s="113"/>
      <c r="W198" s="114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27"/>
      <c r="AT198" s="113"/>
      <c r="AU198" s="113"/>
      <c r="AV198" s="113"/>
      <c r="AW198" s="113"/>
    </row>
    <row r="199" spans="1:49" s="61" customFormat="1" ht="24" customHeight="1">
      <c r="A199" s="46"/>
      <c r="B199" s="78" t="s">
        <v>111</v>
      </c>
      <c r="C199" s="43"/>
      <c r="D199" s="43"/>
      <c r="E199" s="43"/>
      <c r="F199" s="43"/>
      <c r="G199" s="43"/>
      <c r="H199" s="44"/>
      <c r="I199" s="43"/>
      <c r="J199" s="43"/>
      <c r="K199" s="43"/>
      <c r="L199" s="43"/>
      <c r="O199" s="113"/>
      <c r="P199" s="113"/>
      <c r="Q199" s="113"/>
      <c r="R199" s="113"/>
      <c r="S199" s="113"/>
      <c r="T199" s="113"/>
      <c r="U199" s="113"/>
      <c r="V199" s="113"/>
      <c r="W199" s="114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27"/>
      <c r="AT199" s="113"/>
      <c r="AU199" s="113"/>
      <c r="AV199" s="113"/>
      <c r="AW199" s="113"/>
    </row>
    <row r="200" spans="1:49" s="61" customFormat="1" ht="24" customHeight="1">
      <c r="A200" s="46"/>
      <c r="B200" s="78" t="s">
        <v>112</v>
      </c>
      <c r="C200" s="43"/>
      <c r="D200" s="43"/>
      <c r="E200" s="43"/>
      <c r="F200" s="43"/>
      <c r="G200" s="43"/>
      <c r="H200" s="44"/>
      <c r="I200" s="43"/>
      <c r="J200" s="43"/>
      <c r="K200" s="43"/>
      <c r="L200" s="43"/>
      <c r="O200" s="113"/>
      <c r="P200" s="113"/>
      <c r="Q200" s="113"/>
      <c r="R200" s="113"/>
      <c r="S200" s="113"/>
      <c r="T200" s="113"/>
      <c r="U200" s="113"/>
      <c r="V200" s="113"/>
      <c r="W200" s="114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27"/>
      <c r="AT200" s="113"/>
      <c r="AU200" s="113"/>
      <c r="AV200" s="113"/>
      <c r="AW200" s="113"/>
    </row>
    <row r="201" spans="1:49" s="61" customFormat="1" ht="24" customHeight="1">
      <c r="A201" s="46"/>
      <c r="B201" s="78" t="s">
        <v>113</v>
      </c>
      <c r="C201" s="43"/>
      <c r="D201" s="43"/>
      <c r="E201" s="43"/>
      <c r="F201" s="43"/>
      <c r="G201" s="43"/>
      <c r="H201" s="44"/>
      <c r="I201" s="43"/>
      <c r="J201" s="43"/>
      <c r="K201" s="43"/>
      <c r="L201" s="43"/>
      <c r="O201" s="113"/>
      <c r="P201" s="113"/>
      <c r="Q201" s="113"/>
      <c r="R201" s="113"/>
      <c r="S201" s="113"/>
      <c r="T201" s="113"/>
      <c r="U201" s="113"/>
      <c r="V201" s="113"/>
      <c r="W201" s="114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27"/>
      <c r="AT201" s="113"/>
      <c r="AU201" s="113"/>
      <c r="AV201" s="113"/>
      <c r="AW201" s="113"/>
    </row>
    <row r="202" spans="1:49" s="61" customFormat="1" ht="24" customHeight="1">
      <c r="A202" s="46"/>
      <c r="B202" s="78" t="s">
        <v>114</v>
      </c>
      <c r="C202" s="43"/>
      <c r="D202" s="43"/>
      <c r="E202" s="43"/>
      <c r="F202" s="43"/>
      <c r="G202" s="43"/>
      <c r="H202" s="44"/>
      <c r="I202" s="43"/>
      <c r="J202" s="43"/>
      <c r="K202" s="43"/>
      <c r="L202" s="43"/>
      <c r="O202" s="113"/>
      <c r="P202" s="113"/>
      <c r="Q202" s="113"/>
      <c r="R202" s="113"/>
      <c r="S202" s="113"/>
      <c r="T202" s="113"/>
      <c r="U202" s="113"/>
      <c r="V202" s="113"/>
      <c r="W202" s="114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27"/>
      <c r="AT202" s="113"/>
      <c r="AU202" s="113"/>
      <c r="AV202" s="113"/>
      <c r="AW202" s="113"/>
    </row>
    <row r="203" spans="1:49" s="61" customFormat="1" ht="24" customHeight="1">
      <c r="A203" s="46"/>
      <c r="B203" s="78" t="s">
        <v>115</v>
      </c>
      <c r="C203" s="43"/>
      <c r="D203" s="43"/>
      <c r="E203" s="43"/>
      <c r="F203" s="43"/>
      <c r="G203" s="43"/>
      <c r="H203" s="44"/>
      <c r="I203" s="43"/>
      <c r="J203" s="43"/>
      <c r="K203" s="43"/>
      <c r="L203" s="43"/>
      <c r="O203" s="113"/>
      <c r="P203" s="113"/>
      <c r="Q203" s="113"/>
      <c r="R203" s="113"/>
      <c r="S203" s="113"/>
      <c r="T203" s="113"/>
      <c r="U203" s="113"/>
      <c r="V203" s="113"/>
      <c r="W203" s="114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27"/>
      <c r="AT203" s="113"/>
      <c r="AU203" s="113"/>
      <c r="AV203" s="113"/>
      <c r="AW203" s="113"/>
    </row>
    <row r="204" spans="1:49" s="61" customFormat="1" ht="24" customHeight="1">
      <c r="A204" s="46"/>
      <c r="B204" s="78" t="s">
        <v>116</v>
      </c>
      <c r="C204" s="43"/>
      <c r="D204" s="43"/>
      <c r="E204" s="43"/>
      <c r="F204" s="43"/>
      <c r="G204" s="43"/>
      <c r="H204" s="44"/>
      <c r="I204" s="43"/>
      <c r="J204" s="43"/>
      <c r="K204" s="43"/>
      <c r="L204" s="43"/>
      <c r="O204" s="113"/>
      <c r="P204" s="113"/>
      <c r="Q204" s="113"/>
      <c r="R204" s="113"/>
      <c r="S204" s="113"/>
      <c r="T204" s="113"/>
      <c r="U204" s="113"/>
      <c r="V204" s="113"/>
      <c r="W204" s="114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27"/>
      <c r="AT204" s="113"/>
      <c r="AU204" s="113"/>
      <c r="AV204" s="113"/>
      <c r="AW204" s="113"/>
    </row>
    <row r="205" spans="1:49" s="61" customFormat="1" ht="24" customHeight="1">
      <c r="A205" s="46"/>
      <c r="B205" s="78" t="s">
        <v>117</v>
      </c>
      <c r="C205" s="43"/>
      <c r="D205" s="43"/>
      <c r="E205" s="43"/>
      <c r="F205" s="43"/>
      <c r="G205" s="43"/>
      <c r="H205" s="44"/>
      <c r="I205" s="43"/>
      <c r="J205" s="43"/>
      <c r="K205" s="43"/>
      <c r="L205" s="43"/>
      <c r="O205" s="113"/>
      <c r="P205" s="113"/>
      <c r="Q205" s="113"/>
      <c r="R205" s="113"/>
      <c r="S205" s="113"/>
      <c r="T205" s="113"/>
      <c r="U205" s="113"/>
      <c r="V205" s="113"/>
      <c r="W205" s="114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27"/>
      <c r="AT205" s="113"/>
      <c r="AU205" s="113"/>
      <c r="AV205" s="113"/>
      <c r="AW205" s="113"/>
    </row>
    <row r="206" spans="1:49" s="61" customFormat="1" ht="24" customHeight="1">
      <c r="A206" s="46"/>
      <c r="B206" s="78" t="s">
        <v>118</v>
      </c>
      <c r="C206" s="43"/>
      <c r="D206" s="43"/>
      <c r="E206" s="43"/>
      <c r="F206" s="43"/>
      <c r="G206" s="43"/>
      <c r="H206" s="44"/>
      <c r="I206" s="43"/>
      <c r="J206" s="43"/>
      <c r="K206" s="43"/>
      <c r="L206" s="43"/>
      <c r="O206" s="113"/>
      <c r="P206" s="113"/>
      <c r="Q206" s="113"/>
      <c r="R206" s="113"/>
      <c r="S206" s="113"/>
      <c r="T206" s="113"/>
      <c r="U206" s="113"/>
      <c r="V206" s="113"/>
      <c r="W206" s="114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27"/>
      <c r="AT206" s="113"/>
      <c r="AU206" s="113"/>
      <c r="AV206" s="113"/>
      <c r="AW206" s="113"/>
    </row>
    <row r="207" spans="1:49" s="61" customFormat="1" ht="24" customHeight="1">
      <c r="A207" s="46"/>
      <c r="B207" s="78" t="s">
        <v>119</v>
      </c>
      <c r="C207" s="43"/>
      <c r="D207" s="43"/>
      <c r="E207" s="43"/>
      <c r="F207" s="43"/>
      <c r="G207" s="43"/>
      <c r="H207" s="44"/>
      <c r="I207" s="43"/>
      <c r="J207" s="43"/>
      <c r="K207" s="43"/>
      <c r="L207" s="43"/>
      <c r="O207" s="113"/>
      <c r="P207" s="113"/>
      <c r="Q207" s="113"/>
      <c r="R207" s="113"/>
      <c r="S207" s="113"/>
      <c r="T207" s="113"/>
      <c r="U207" s="113"/>
      <c r="V207" s="113"/>
      <c r="W207" s="114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27"/>
      <c r="AT207" s="113"/>
      <c r="AU207" s="113"/>
      <c r="AV207" s="113"/>
      <c r="AW207" s="113"/>
    </row>
    <row r="208" spans="1:49" s="61" customFormat="1" ht="24" customHeight="1">
      <c r="A208" s="46"/>
      <c r="B208" s="78" t="s">
        <v>120</v>
      </c>
      <c r="C208" s="43"/>
      <c r="D208" s="43"/>
      <c r="E208" s="43"/>
      <c r="F208" s="43"/>
      <c r="G208" s="43"/>
      <c r="H208" s="44"/>
      <c r="I208" s="43"/>
      <c r="J208" s="43"/>
      <c r="K208" s="43"/>
      <c r="L208" s="43"/>
      <c r="O208" s="113"/>
      <c r="P208" s="113"/>
      <c r="Q208" s="113"/>
      <c r="R208" s="113"/>
      <c r="S208" s="113"/>
      <c r="T208" s="113"/>
      <c r="U208" s="113"/>
      <c r="V208" s="113"/>
      <c r="W208" s="114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27"/>
      <c r="AT208" s="113"/>
      <c r="AU208" s="113"/>
      <c r="AV208" s="113"/>
      <c r="AW208" s="113"/>
    </row>
    <row r="209" spans="1:49" s="61" customFormat="1" ht="24" customHeight="1">
      <c r="A209" s="46"/>
      <c r="B209" s="78" t="s">
        <v>121</v>
      </c>
      <c r="C209" s="43"/>
      <c r="D209" s="43"/>
      <c r="E209" s="43"/>
      <c r="F209" s="43"/>
      <c r="G209" s="43"/>
      <c r="H209" s="44"/>
      <c r="I209" s="43"/>
      <c r="J209" s="43"/>
      <c r="K209" s="43"/>
      <c r="L209" s="43"/>
      <c r="O209" s="113"/>
      <c r="P209" s="113"/>
      <c r="Q209" s="113"/>
      <c r="R209" s="113"/>
      <c r="S209" s="113"/>
      <c r="T209" s="113"/>
      <c r="U209" s="113"/>
      <c r="V209" s="113"/>
      <c r="W209" s="114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27"/>
      <c r="AT209" s="113"/>
      <c r="AU209" s="113"/>
      <c r="AV209" s="113"/>
      <c r="AW209" s="113"/>
    </row>
    <row r="210" spans="1:49" s="61" customFormat="1" ht="24" customHeight="1">
      <c r="A210" s="46"/>
      <c r="B210" s="78" t="s">
        <v>122</v>
      </c>
      <c r="C210" s="43"/>
      <c r="D210" s="43"/>
      <c r="E210" s="43"/>
      <c r="F210" s="43"/>
      <c r="G210" s="43"/>
      <c r="H210" s="44"/>
      <c r="I210" s="43"/>
      <c r="J210" s="43"/>
      <c r="K210" s="43"/>
      <c r="L210" s="43"/>
      <c r="O210" s="113"/>
      <c r="P210" s="113"/>
      <c r="Q210" s="113"/>
      <c r="R210" s="113"/>
      <c r="S210" s="113"/>
      <c r="T210" s="113"/>
      <c r="U210" s="113"/>
      <c r="V210" s="113"/>
      <c r="W210" s="114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27"/>
      <c r="AT210" s="113"/>
      <c r="AU210" s="113"/>
      <c r="AV210" s="113"/>
      <c r="AW210" s="113"/>
    </row>
    <row r="211" spans="1:49" s="61" customFormat="1" ht="24" customHeight="1">
      <c r="A211" s="46"/>
      <c r="B211" s="78" t="s">
        <v>123</v>
      </c>
      <c r="C211" s="43"/>
      <c r="D211" s="43"/>
      <c r="E211" s="43"/>
      <c r="F211" s="43"/>
      <c r="G211" s="43"/>
      <c r="H211" s="44"/>
      <c r="I211" s="43"/>
      <c r="J211" s="43"/>
      <c r="K211" s="43"/>
      <c r="L211" s="43"/>
      <c r="O211" s="113"/>
      <c r="P211" s="113"/>
      <c r="Q211" s="113"/>
      <c r="R211" s="113"/>
      <c r="S211" s="113"/>
      <c r="T211" s="113"/>
      <c r="U211" s="113"/>
      <c r="V211" s="113"/>
      <c r="W211" s="114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27"/>
      <c r="AT211" s="113"/>
      <c r="AU211" s="113"/>
      <c r="AV211" s="113"/>
      <c r="AW211" s="113"/>
    </row>
    <row r="212" spans="1:49" s="61" customFormat="1" ht="24" customHeight="1">
      <c r="A212" s="46"/>
      <c r="B212" s="78" t="s">
        <v>124</v>
      </c>
      <c r="C212" s="43"/>
      <c r="D212" s="43"/>
      <c r="E212" s="43"/>
      <c r="F212" s="43"/>
      <c r="G212" s="43"/>
      <c r="H212" s="44"/>
      <c r="I212" s="43"/>
      <c r="J212" s="43"/>
      <c r="K212" s="43"/>
      <c r="L212" s="43"/>
      <c r="O212" s="113"/>
      <c r="P212" s="113"/>
      <c r="Q212" s="113"/>
      <c r="R212" s="113"/>
      <c r="S212" s="113"/>
      <c r="T212" s="113"/>
      <c r="U212" s="113"/>
      <c r="V212" s="113"/>
      <c r="W212" s="114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27"/>
      <c r="AT212" s="113"/>
      <c r="AU212" s="113"/>
      <c r="AV212" s="113"/>
      <c r="AW212" s="113"/>
    </row>
    <row r="213" spans="1:49" s="61" customFormat="1" ht="24" customHeight="1">
      <c r="A213" s="46"/>
      <c r="B213" s="78" t="s">
        <v>125</v>
      </c>
      <c r="C213" s="43"/>
      <c r="D213" s="43"/>
      <c r="E213" s="43"/>
      <c r="F213" s="43"/>
      <c r="G213" s="43"/>
      <c r="H213" s="44"/>
      <c r="I213" s="43"/>
      <c r="J213" s="43"/>
      <c r="K213" s="43"/>
      <c r="L213" s="43"/>
      <c r="O213" s="113"/>
      <c r="P213" s="113"/>
      <c r="Q213" s="113"/>
      <c r="R213" s="113"/>
      <c r="S213" s="113"/>
      <c r="T213" s="113"/>
      <c r="U213" s="113"/>
      <c r="V213" s="113"/>
      <c r="W213" s="114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27"/>
      <c r="AT213" s="113"/>
      <c r="AU213" s="113"/>
      <c r="AV213" s="113"/>
      <c r="AW213" s="113"/>
    </row>
    <row r="214" spans="1:49" s="61" customFormat="1" ht="24" customHeight="1">
      <c r="A214" s="46"/>
      <c r="B214" s="78" t="s">
        <v>126</v>
      </c>
      <c r="C214" s="43"/>
      <c r="D214" s="43"/>
      <c r="E214" s="43"/>
      <c r="F214" s="43"/>
      <c r="G214" s="43"/>
      <c r="H214" s="44"/>
      <c r="I214" s="43"/>
      <c r="J214" s="43"/>
      <c r="K214" s="43"/>
      <c r="L214" s="43"/>
      <c r="O214" s="113"/>
      <c r="P214" s="113"/>
      <c r="Q214" s="113"/>
      <c r="R214" s="113"/>
      <c r="S214" s="113"/>
      <c r="T214" s="113"/>
      <c r="U214" s="113"/>
      <c r="V214" s="113"/>
      <c r="W214" s="114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27"/>
      <c r="AT214" s="113"/>
      <c r="AU214" s="113"/>
      <c r="AV214" s="113"/>
      <c r="AW214" s="113"/>
    </row>
    <row r="215" spans="1:49" s="61" customFormat="1" ht="24" customHeight="1">
      <c r="A215" s="46"/>
      <c r="B215" s="78" t="s">
        <v>127</v>
      </c>
      <c r="C215" s="43"/>
      <c r="D215" s="43"/>
      <c r="E215" s="43"/>
      <c r="F215" s="43"/>
      <c r="G215" s="43"/>
      <c r="H215" s="44"/>
      <c r="I215" s="43"/>
      <c r="J215" s="43"/>
      <c r="K215" s="43"/>
      <c r="L215" s="43"/>
      <c r="O215" s="113"/>
      <c r="P215" s="113"/>
      <c r="Q215" s="113"/>
      <c r="R215" s="113"/>
      <c r="S215" s="113"/>
      <c r="T215" s="113"/>
      <c r="U215" s="113"/>
      <c r="V215" s="113"/>
      <c r="W215" s="114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27"/>
      <c r="AT215" s="113"/>
      <c r="AU215" s="113"/>
      <c r="AV215" s="113"/>
      <c r="AW215" s="113"/>
    </row>
    <row r="216" spans="1:49" s="61" customFormat="1" ht="24" customHeight="1">
      <c r="A216" s="46"/>
      <c r="B216" s="78" t="s">
        <v>128</v>
      </c>
      <c r="C216" s="43"/>
      <c r="D216" s="43"/>
      <c r="E216" s="43"/>
      <c r="F216" s="43"/>
      <c r="G216" s="43"/>
      <c r="H216" s="44"/>
      <c r="I216" s="43"/>
      <c r="J216" s="43"/>
      <c r="K216" s="43"/>
      <c r="L216" s="43"/>
      <c r="O216" s="113"/>
      <c r="P216" s="113"/>
      <c r="Q216" s="113"/>
      <c r="R216" s="113"/>
      <c r="S216" s="113"/>
      <c r="T216" s="113"/>
      <c r="U216" s="113"/>
      <c r="V216" s="113"/>
      <c r="W216" s="114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27"/>
      <c r="AT216" s="113"/>
      <c r="AU216" s="113"/>
      <c r="AV216" s="113"/>
      <c r="AW216" s="113"/>
    </row>
    <row r="217" spans="1:49" s="61" customFormat="1" ht="24" customHeight="1">
      <c r="A217" s="46"/>
      <c r="B217" s="78" t="s">
        <v>129</v>
      </c>
      <c r="C217" s="43"/>
      <c r="D217" s="43"/>
      <c r="E217" s="43"/>
      <c r="F217" s="43"/>
      <c r="G217" s="43"/>
      <c r="H217" s="44"/>
      <c r="I217" s="43"/>
      <c r="J217" s="43"/>
      <c r="K217" s="43"/>
      <c r="L217" s="43"/>
      <c r="O217" s="113"/>
      <c r="P217" s="113"/>
      <c r="Q217" s="113"/>
      <c r="R217" s="113"/>
      <c r="S217" s="113"/>
      <c r="T217" s="113"/>
      <c r="U217" s="113"/>
      <c r="V217" s="113"/>
      <c r="W217" s="114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27"/>
      <c r="AT217" s="113"/>
      <c r="AU217" s="113"/>
      <c r="AV217" s="113"/>
      <c r="AW217" s="113"/>
    </row>
    <row r="218" spans="1:49" s="61" customFormat="1" ht="24" customHeight="1">
      <c r="A218" s="46"/>
      <c r="B218" s="78" t="s">
        <v>130</v>
      </c>
      <c r="C218" s="43"/>
      <c r="D218" s="43"/>
      <c r="E218" s="43"/>
      <c r="F218" s="43"/>
      <c r="G218" s="43"/>
      <c r="H218" s="44"/>
      <c r="I218" s="43"/>
      <c r="J218" s="43"/>
      <c r="K218" s="43"/>
      <c r="L218" s="43"/>
      <c r="O218" s="113"/>
      <c r="P218" s="113"/>
      <c r="Q218" s="113"/>
      <c r="R218" s="113"/>
      <c r="S218" s="113"/>
      <c r="T218" s="113"/>
      <c r="U218" s="113"/>
      <c r="V218" s="113"/>
      <c r="W218" s="114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27"/>
      <c r="AT218" s="113"/>
      <c r="AU218" s="113"/>
      <c r="AV218" s="113"/>
      <c r="AW218" s="113"/>
    </row>
    <row r="219" spans="1:49" s="61" customFormat="1" ht="24" customHeight="1">
      <c r="A219" s="46"/>
      <c r="B219" s="78" t="s">
        <v>131</v>
      </c>
      <c r="C219" s="43"/>
      <c r="D219" s="43"/>
      <c r="E219" s="43"/>
      <c r="F219" s="43"/>
      <c r="G219" s="43"/>
      <c r="H219" s="44"/>
      <c r="I219" s="43"/>
      <c r="J219" s="43"/>
      <c r="K219" s="43"/>
      <c r="L219" s="43"/>
      <c r="O219" s="113"/>
      <c r="P219" s="113"/>
      <c r="Q219" s="113"/>
      <c r="R219" s="113"/>
      <c r="S219" s="113"/>
      <c r="T219" s="113"/>
      <c r="U219" s="113"/>
      <c r="V219" s="113"/>
      <c r="W219" s="114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27"/>
      <c r="AT219" s="113"/>
      <c r="AU219" s="113"/>
      <c r="AV219" s="113"/>
      <c r="AW219" s="113"/>
    </row>
    <row r="220" spans="1:49" s="61" customFormat="1" ht="24" customHeight="1">
      <c r="A220" s="46"/>
      <c r="B220" s="78" t="s">
        <v>132</v>
      </c>
      <c r="C220" s="43"/>
      <c r="D220" s="43"/>
      <c r="E220" s="43"/>
      <c r="F220" s="43"/>
      <c r="G220" s="43"/>
      <c r="H220" s="44"/>
      <c r="I220" s="43"/>
      <c r="J220" s="43"/>
      <c r="K220" s="43"/>
      <c r="L220" s="43"/>
      <c r="O220" s="113"/>
      <c r="P220" s="113"/>
      <c r="Q220" s="113"/>
      <c r="R220" s="113"/>
      <c r="S220" s="113"/>
      <c r="T220" s="113"/>
      <c r="U220" s="113"/>
      <c r="V220" s="113"/>
      <c r="W220" s="114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27"/>
      <c r="AT220" s="113"/>
      <c r="AU220" s="113"/>
      <c r="AV220" s="113"/>
      <c r="AW220" s="113"/>
    </row>
    <row r="221" spans="1:49" s="61" customFormat="1" ht="24" customHeight="1">
      <c r="A221" s="46"/>
      <c r="B221" s="78" t="s">
        <v>133</v>
      </c>
      <c r="C221" s="43"/>
      <c r="D221" s="43"/>
      <c r="E221" s="43"/>
      <c r="F221" s="43"/>
      <c r="G221" s="43"/>
      <c r="H221" s="44"/>
      <c r="I221" s="43"/>
      <c r="J221" s="43"/>
      <c r="K221" s="43"/>
      <c r="L221" s="43"/>
      <c r="O221" s="113"/>
      <c r="P221" s="113"/>
      <c r="Q221" s="113"/>
      <c r="R221" s="113"/>
      <c r="S221" s="113"/>
      <c r="T221" s="113"/>
      <c r="U221" s="113"/>
      <c r="V221" s="113"/>
      <c r="W221" s="114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27"/>
      <c r="AT221" s="113"/>
      <c r="AU221" s="113"/>
      <c r="AV221" s="113"/>
      <c r="AW221" s="113"/>
    </row>
    <row r="222" spans="1:49" s="61" customFormat="1" ht="24" customHeight="1">
      <c r="A222" s="46"/>
      <c r="B222" s="78" t="s">
        <v>134</v>
      </c>
      <c r="C222" s="43"/>
      <c r="D222" s="43"/>
      <c r="E222" s="43"/>
      <c r="F222" s="43"/>
      <c r="G222" s="43"/>
      <c r="H222" s="44"/>
      <c r="I222" s="43"/>
      <c r="J222" s="43"/>
      <c r="K222" s="43"/>
      <c r="L222" s="43"/>
      <c r="O222" s="113"/>
      <c r="P222" s="113"/>
      <c r="Q222" s="113"/>
      <c r="R222" s="113"/>
      <c r="S222" s="113"/>
      <c r="T222" s="113"/>
      <c r="U222" s="113"/>
      <c r="V222" s="113"/>
      <c r="W222" s="114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27"/>
      <c r="AT222" s="113"/>
      <c r="AU222" s="113"/>
      <c r="AV222" s="113"/>
      <c r="AW222" s="113"/>
    </row>
    <row r="223" spans="1:49" s="61" customFormat="1" ht="24" customHeight="1">
      <c r="A223" s="46"/>
      <c r="B223" s="78" t="s">
        <v>135</v>
      </c>
      <c r="C223" s="43"/>
      <c r="D223" s="43"/>
      <c r="E223" s="43"/>
      <c r="F223" s="43"/>
      <c r="G223" s="43"/>
      <c r="H223" s="44"/>
      <c r="I223" s="43"/>
      <c r="J223" s="43"/>
      <c r="K223" s="43"/>
      <c r="L223" s="43"/>
      <c r="O223" s="113"/>
      <c r="P223" s="113"/>
      <c r="Q223" s="113"/>
      <c r="R223" s="113"/>
      <c r="S223" s="113"/>
      <c r="T223" s="113"/>
      <c r="U223" s="113"/>
      <c r="V223" s="113"/>
      <c r="W223" s="114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27"/>
      <c r="AT223" s="113"/>
      <c r="AU223" s="113"/>
      <c r="AV223" s="113"/>
      <c r="AW223" s="113"/>
    </row>
    <row r="224" spans="1:49" s="61" customFormat="1" ht="24" customHeight="1">
      <c r="A224" s="46"/>
      <c r="B224" s="78" t="s">
        <v>136</v>
      </c>
      <c r="C224" s="43"/>
      <c r="D224" s="43"/>
      <c r="E224" s="43"/>
      <c r="F224" s="43"/>
      <c r="G224" s="43"/>
      <c r="H224" s="44"/>
      <c r="I224" s="43"/>
      <c r="J224" s="43"/>
      <c r="K224" s="43"/>
      <c r="L224" s="43"/>
      <c r="O224" s="113"/>
      <c r="P224" s="113"/>
      <c r="Q224" s="113"/>
      <c r="R224" s="113"/>
      <c r="S224" s="113"/>
      <c r="T224" s="113"/>
      <c r="U224" s="113"/>
      <c r="V224" s="113"/>
      <c r="W224" s="114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27"/>
      <c r="AT224" s="113"/>
      <c r="AU224" s="113"/>
      <c r="AV224" s="113"/>
      <c r="AW224" s="113"/>
    </row>
    <row r="225" spans="1:49" s="61" customFormat="1" ht="24" customHeight="1">
      <c r="A225" s="46"/>
      <c r="B225" s="78" t="s">
        <v>137</v>
      </c>
      <c r="C225" s="43"/>
      <c r="D225" s="43"/>
      <c r="E225" s="43"/>
      <c r="F225" s="43"/>
      <c r="G225" s="43"/>
      <c r="H225" s="44"/>
      <c r="I225" s="43"/>
      <c r="J225" s="43"/>
      <c r="K225" s="43"/>
      <c r="L225" s="43"/>
      <c r="O225" s="113"/>
      <c r="P225" s="113"/>
      <c r="Q225" s="113"/>
      <c r="R225" s="113"/>
      <c r="S225" s="113"/>
      <c r="T225" s="113"/>
      <c r="U225" s="113"/>
      <c r="V225" s="113"/>
      <c r="W225" s="114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27"/>
      <c r="AT225" s="113"/>
      <c r="AU225" s="113"/>
      <c r="AV225" s="113"/>
      <c r="AW225" s="113"/>
    </row>
    <row r="226" spans="1:49" s="61" customFormat="1" ht="24" customHeight="1">
      <c r="A226" s="46"/>
      <c r="B226" s="78" t="s">
        <v>138</v>
      </c>
      <c r="C226" s="43"/>
      <c r="D226" s="43"/>
      <c r="E226" s="43"/>
      <c r="F226" s="43"/>
      <c r="G226" s="43"/>
      <c r="H226" s="44"/>
      <c r="I226" s="43"/>
      <c r="J226" s="43"/>
      <c r="K226" s="43"/>
      <c r="L226" s="43"/>
      <c r="O226" s="113"/>
      <c r="P226" s="113"/>
      <c r="Q226" s="113"/>
      <c r="R226" s="113"/>
      <c r="S226" s="113"/>
      <c r="T226" s="113"/>
      <c r="U226" s="113"/>
      <c r="V226" s="113"/>
      <c r="W226" s="114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27"/>
      <c r="AT226" s="113"/>
      <c r="AU226" s="113"/>
      <c r="AV226" s="113"/>
      <c r="AW226" s="113"/>
    </row>
    <row r="227" spans="1:49" s="61" customFormat="1" ht="24" customHeight="1">
      <c r="A227" s="46"/>
      <c r="B227" s="78" t="s">
        <v>139</v>
      </c>
      <c r="C227" s="43"/>
      <c r="D227" s="43"/>
      <c r="E227" s="43"/>
      <c r="F227" s="43"/>
      <c r="G227" s="43"/>
      <c r="H227" s="44"/>
      <c r="I227" s="43"/>
      <c r="J227" s="43"/>
      <c r="K227" s="43"/>
      <c r="L227" s="43"/>
      <c r="O227" s="113"/>
      <c r="P227" s="113"/>
      <c r="Q227" s="113"/>
      <c r="R227" s="113"/>
      <c r="S227" s="113"/>
      <c r="T227" s="113"/>
      <c r="U227" s="113"/>
      <c r="V227" s="113"/>
      <c r="W227" s="114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27"/>
      <c r="AT227" s="113"/>
      <c r="AU227" s="113"/>
      <c r="AV227" s="113"/>
      <c r="AW227" s="113"/>
    </row>
    <row r="228" spans="1:49" s="61" customFormat="1" ht="24" customHeight="1">
      <c r="A228" s="46"/>
      <c r="B228" s="78" t="s">
        <v>140</v>
      </c>
      <c r="C228" s="43"/>
      <c r="D228" s="43"/>
      <c r="E228" s="43"/>
      <c r="F228" s="43"/>
      <c r="G228" s="43"/>
      <c r="H228" s="44"/>
      <c r="I228" s="43"/>
      <c r="J228" s="43"/>
      <c r="K228" s="43"/>
      <c r="L228" s="43"/>
      <c r="O228" s="113"/>
      <c r="P228" s="113"/>
      <c r="Q228" s="113"/>
      <c r="R228" s="113"/>
      <c r="S228" s="113"/>
      <c r="T228" s="113"/>
      <c r="U228" s="113"/>
      <c r="V228" s="113"/>
      <c r="W228" s="114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27"/>
      <c r="AT228" s="113"/>
      <c r="AU228" s="113"/>
      <c r="AV228" s="113"/>
      <c r="AW228" s="113"/>
    </row>
    <row r="229" spans="1:49" s="61" customFormat="1" ht="24" customHeight="1">
      <c r="A229" s="46"/>
      <c r="B229" s="78" t="s">
        <v>141</v>
      </c>
      <c r="C229" s="43"/>
      <c r="D229" s="43"/>
      <c r="E229" s="43"/>
      <c r="F229" s="43"/>
      <c r="G229" s="43"/>
      <c r="H229" s="44"/>
      <c r="I229" s="43"/>
      <c r="J229" s="43"/>
      <c r="K229" s="43"/>
      <c r="L229" s="43"/>
      <c r="O229" s="113"/>
      <c r="P229" s="113"/>
      <c r="Q229" s="113"/>
      <c r="R229" s="113"/>
      <c r="S229" s="113"/>
      <c r="T229" s="113"/>
      <c r="U229" s="113"/>
      <c r="V229" s="113"/>
      <c r="W229" s="114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27"/>
      <c r="AT229" s="113"/>
      <c r="AU229" s="113"/>
      <c r="AV229" s="113"/>
      <c r="AW229" s="113"/>
    </row>
    <row r="230" spans="1:49" s="61" customFormat="1" ht="24" customHeight="1">
      <c r="A230" s="46"/>
      <c r="B230" s="78" t="s">
        <v>142</v>
      </c>
      <c r="C230" s="43"/>
      <c r="D230" s="43"/>
      <c r="E230" s="43"/>
      <c r="F230" s="43"/>
      <c r="G230" s="43"/>
      <c r="H230" s="44"/>
      <c r="I230" s="43"/>
      <c r="J230" s="43"/>
      <c r="K230" s="43"/>
      <c r="L230" s="43"/>
      <c r="O230" s="113"/>
      <c r="P230" s="113"/>
      <c r="Q230" s="113"/>
      <c r="R230" s="113"/>
      <c r="S230" s="113"/>
      <c r="T230" s="113"/>
      <c r="U230" s="113"/>
      <c r="V230" s="113"/>
      <c r="W230" s="114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27"/>
      <c r="AT230" s="113"/>
      <c r="AU230" s="113"/>
      <c r="AV230" s="113"/>
      <c r="AW230" s="113"/>
    </row>
    <row r="231" spans="1:49" s="61" customFormat="1" ht="24" customHeight="1">
      <c r="A231" s="46"/>
      <c r="B231" s="78" t="s">
        <v>143</v>
      </c>
      <c r="C231" s="43"/>
      <c r="D231" s="43"/>
      <c r="E231" s="43"/>
      <c r="F231" s="43"/>
      <c r="G231" s="43"/>
      <c r="H231" s="44"/>
      <c r="I231" s="43"/>
      <c r="J231" s="43"/>
      <c r="K231" s="43"/>
      <c r="L231" s="43"/>
      <c r="O231" s="113"/>
      <c r="P231" s="113"/>
      <c r="Q231" s="113"/>
      <c r="R231" s="113"/>
      <c r="S231" s="113"/>
      <c r="T231" s="113"/>
      <c r="U231" s="113"/>
      <c r="V231" s="113"/>
      <c r="W231" s="114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27"/>
      <c r="AT231" s="113"/>
      <c r="AU231" s="113"/>
      <c r="AV231" s="113"/>
      <c r="AW231" s="113"/>
    </row>
    <row r="232" spans="1:49" s="61" customFormat="1" ht="24" customHeight="1">
      <c r="A232" s="46"/>
      <c r="B232" s="78" t="s">
        <v>144</v>
      </c>
      <c r="C232" s="43"/>
      <c r="D232" s="43"/>
      <c r="E232" s="43"/>
      <c r="F232" s="43"/>
      <c r="G232" s="43"/>
      <c r="H232" s="44"/>
      <c r="I232" s="43"/>
      <c r="J232" s="43"/>
      <c r="K232" s="43"/>
      <c r="L232" s="43"/>
      <c r="O232" s="113"/>
      <c r="P232" s="113"/>
      <c r="Q232" s="113"/>
      <c r="R232" s="113"/>
      <c r="S232" s="113"/>
      <c r="T232" s="113"/>
      <c r="U232" s="113"/>
      <c r="V232" s="113"/>
      <c r="W232" s="114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27"/>
      <c r="AT232" s="113"/>
      <c r="AU232" s="113"/>
      <c r="AV232" s="113"/>
      <c r="AW232" s="113"/>
    </row>
    <row r="233" spans="1:49" s="61" customFormat="1" ht="24" customHeight="1">
      <c r="A233" s="46"/>
      <c r="B233" s="78" t="s">
        <v>145</v>
      </c>
      <c r="C233" s="43"/>
      <c r="D233" s="43"/>
      <c r="E233" s="43"/>
      <c r="F233" s="43"/>
      <c r="G233" s="43"/>
      <c r="H233" s="44"/>
      <c r="I233" s="43"/>
      <c r="J233" s="43"/>
      <c r="K233" s="43"/>
      <c r="L233" s="43"/>
      <c r="O233" s="113"/>
      <c r="P233" s="113"/>
      <c r="Q233" s="113"/>
      <c r="R233" s="113"/>
      <c r="S233" s="113"/>
      <c r="T233" s="113"/>
      <c r="U233" s="113"/>
      <c r="V233" s="113"/>
      <c r="W233" s="114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27"/>
      <c r="AT233" s="113"/>
      <c r="AU233" s="113"/>
      <c r="AV233" s="113"/>
      <c r="AW233" s="113"/>
    </row>
    <row r="234" spans="1:49" s="61" customFormat="1" ht="24" customHeight="1">
      <c r="A234" s="46"/>
      <c r="B234" s="78" t="s">
        <v>146</v>
      </c>
      <c r="C234" s="43"/>
      <c r="D234" s="43"/>
      <c r="E234" s="43"/>
      <c r="F234" s="43"/>
      <c r="G234" s="43"/>
      <c r="H234" s="44"/>
      <c r="I234" s="43"/>
      <c r="J234" s="43"/>
      <c r="K234" s="43"/>
      <c r="L234" s="43"/>
      <c r="O234" s="113"/>
      <c r="P234" s="113"/>
      <c r="Q234" s="113"/>
      <c r="R234" s="113"/>
      <c r="S234" s="113"/>
      <c r="T234" s="113"/>
      <c r="U234" s="113"/>
      <c r="V234" s="113"/>
      <c r="W234" s="114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27"/>
      <c r="AT234" s="113"/>
      <c r="AU234" s="113"/>
      <c r="AV234" s="113"/>
      <c r="AW234" s="113"/>
    </row>
    <row r="235" spans="1:49" s="61" customFormat="1" ht="24" customHeight="1">
      <c r="A235" s="46"/>
      <c r="B235" s="78" t="s">
        <v>147</v>
      </c>
      <c r="C235" s="43"/>
      <c r="D235" s="43"/>
      <c r="E235" s="43"/>
      <c r="F235" s="43"/>
      <c r="G235" s="43"/>
      <c r="H235" s="44"/>
      <c r="I235" s="43"/>
      <c r="J235" s="43"/>
      <c r="K235" s="43"/>
      <c r="L235" s="43"/>
      <c r="O235" s="113"/>
      <c r="P235" s="113"/>
      <c r="Q235" s="113"/>
      <c r="R235" s="113"/>
      <c r="S235" s="113"/>
      <c r="T235" s="113"/>
      <c r="U235" s="113"/>
      <c r="V235" s="113"/>
      <c r="W235" s="114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27"/>
      <c r="AT235" s="113"/>
      <c r="AU235" s="113"/>
      <c r="AV235" s="113"/>
      <c r="AW235" s="113"/>
    </row>
    <row r="236" spans="1:49" s="61" customFormat="1" ht="24" customHeight="1">
      <c r="A236" s="46"/>
      <c r="B236" s="78" t="s">
        <v>148</v>
      </c>
      <c r="C236" s="43"/>
      <c r="D236" s="43"/>
      <c r="E236" s="43"/>
      <c r="F236" s="43"/>
      <c r="G236" s="43"/>
      <c r="H236" s="44"/>
      <c r="I236" s="43"/>
      <c r="J236" s="43"/>
      <c r="K236" s="43"/>
      <c r="L236" s="43"/>
      <c r="O236" s="113"/>
      <c r="P236" s="113"/>
      <c r="Q236" s="113"/>
      <c r="R236" s="113"/>
      <c r="S236" s="113"/>
      <c r="T236" s="113"/>
      <c r="U236" s="113"/>
      <c r="V236" s="113"/>
      <c r="W236" s="114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27"/>
      <c r="AT236" s="113"/>
      <c r="AU236" s="113"/>
      <c r="AV236" s="113"/>
      <c r="AW236" s="113"/>
    </row>
    <row r="237" spans="1:49" s="61" customFormat="1" ht="24" customHeight="1">
      <c r="A237" s="46"/>
      <c r="B237" s="78" t="s">
        <v>149</v>
      </c>
      <c r="C237" s="43"/>
      <c r="D237" s="43"/>
      <c r="E237" s="43"/>
      <c r="F237" s="43"/>
      <c r="G237" s="43"/>
      <c r="H237" s="44"/>
      <c r="I237" s="43"/>
      <c r="J237" s="43"/>
      <c r="K237" s="43"/>
      <c r="L237" s="43"/>
      <c r="O237" s="113"/>
      <c r="P237" s="113"/>
      <c r="Q237" s="113"/>
      <c r="R237" s="113"/>
      <c r="S237" s="113"/>
      <c r="T237" s="113"/>
      <c r="U237" s="113"/>
      <c r="V237" s="113"/>
      <c r="W237" s="114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27"/>
      <c r="AT237" s="113"/>
      <c r="AU237" s="113"/>
      <c r="AV237" s="113"/>
      <c r="AW237" s="113"/>
    </row>
    <row r="238" spans="1:49" s="61" customFormat="1" ht="24" customHeight="1">
      <c r="A238" s="46"/>
      <c r="B238" s="80" t="s">
        <v>287</v>
      </c>
      <c r="C238" s="43"/>
      <c r="D238" s="43"/>
      <c r="E238" s="43"/>
      <c r="F238" s="43"/>
      <c r="G238" s="43"/>
      <c r="H238" s="44"/>
      <c r="I238" s="43"/>
      <c r="J238" s="43"/>
      <c r="K238" s="43"/>
      <c r="L238" s="43"/>
      <c r="O238" s="113"/>
      <c r="P238" s="113"/>
      <c r="Q238" s="113"/>
      <c r="R238" s="113"/>
      <c r="S238" s="113"/>
      <c r="T238" s="113"/>
      <c r="U238" s="113"/>
      <c r="V238" s="113"/>
      <c r="W238" s="114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27"/>
      <c r="AT238" s="113"/>
      <c r="AU238" s="113"/>
      <c r="AV238" s="113"/>
      <c r="AW238" s="113"/>
    </row>
    <row r="239" spans="1:49" s="61" customFormat="1" ht="24" customHeight="1">
      <c r="A239" s="46"/>
      <c r="B239" s="78" t="s">
        <v>150</v>
      </c>
      <c r="C239" s="43"/>
      <c r="D239" s="43"/>
      <c r="E239" s="43"/>
      <c r="F239" s="43"/>
      <c r="G239" s="43"/>
      <c r="H239" s="44"/>
      <c r="I239" s="43"/>
      <c r="J239" s="43"/>
      <c r="K239" s="43"/>
      <c r="L239" s="43"/>
      <c r="O239" s="113"/>
      <c r="P239" s="113"/>
      <c r="Q239" s="113"/>
      <c r="R239" s="113"/>
      <c r="S239" s="113"/>
      <c r="T239" s="113"/>
      <c r="U239" s="113"/>
      <c r="V239" s="113"/>
      <c r="W239" s="114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27"/>
      <c r="AT239" s="113"/>
      <c r="AU239" s="113"/>
      <c r="AV239" s="113"/>
      <c r="AW239" s="113"/>
    </row>
    <row r="240" spans="1:49" s="61" customFormat="1" ht="24" customHeight="1">
      <c r="A240" s="46"/>
      <c r="B240" s="78" t="s">
        <v>151</v>
      </c>
      <c r="C240" s="43"/>
      <c r="D240" s="43"/>
      <c r="E240" s="43"/>
      <c r="F240" s="43"/>
      <c r="G240" s="43"/>
      <c r="H240" s="44"/>
      <c r="I240" s="43"/>
      <c r="J240" s="43"/>
      <c r="K240" s="43"/>
      <c r="L240" s="43"/>
      <c r="O240" s="113"/>
      <c r="P240" s="113"/>
      <c r="Q240" s="113"/>
      <c r="R240" s="113"/>
      <c r="S240" s="113"/>
      <c r="T240" s="113"/>
      <c r="U240" s="113"/>
      <c r="V240" s="113"/>
      <c r="W240" s="114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27"/>
      <c r="AT240" s="113"/>
      <c r="AU240" s="113"/>
      <c r="AV240" s="113"/>
      <c r="AW240" s="113"/>
    </row>
    <row r="241" spans="1:49" s="61" customFormat="1" ht="24" customHeight="1">
      <c r="A241" s="46"/>
      <c r="B241" s="78" t="s">
        <v>152</v>
      </c>
      <c r="C241" s="43"/>
      <c r="D241" s="43"/>
      <c r="E241" s="43"/>
      <c r="F241" s="43"/>
      <c r="G241" s="43"/>
      <c r="H241" s="44"/>
      <c r="I241" s="43"/>
      <c r="J241" s="43"/>
      <c r="K241" s="43"/>
      <c r="L241" s="43"/>
      <c r="O241" s="113"/>
      <c r="P241" s="113"/>
      <c r="Q241" s="113"/>
      <c r="R241" s="113"/>
      <c r="S241" s="113"/>
      <c r="T241" s="113"/>
      <c r="U241" s="113"/>
      <c r="V241" s="113"/>
      <c r="W241" s="114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27"/>
      <c r="AT241" s="113"/>
      <c r="AU241" s="113"/>
      <c r="AV241" s="113"/>
      <c r="AW241" s="113"/>
    </row>
    <row r="242" spans="1:49" s="61" customFormat="1" ht="24" customHeight="1">
      <c r="A242" s="46"/>
      <c r="B242" s="78" t="s">
        <v>153</v>
      </c>
      <c r="C242" s="43"/>
      <c r="D242" s="43"/>
      <c r="E242" s="43"/>
      <c r="F242" s="43"/>
      <c r="G242" s="43"/>
      <c r="H242" s="44"/>
      <c r="I242" s="43"/>
      <c r="J242" s="43"/>
      <c r="K242" s="43"/>
      <c r="L242" s="43"/>
      <c r="O242" s="113"/>
      <c r="P242" s="113"/>
      <c r="Q242" s="113"/>
      <c r="R242" s="113"/>
      <c r="S242" s="113"/>
      <c r="T242" s="113"/>
      <c r="U242" s="113"/>
      <c r="V242" s="113"/>
      <c r="W242" s="114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27"/>
      <c r="AT242" s="113"/>
      <c r="AU242" s="113"/>
      <c r="AV242" s="113"/>
      <c r="AW242" s="113"/>
    </row>
    <row r="243" spans="1:49" s="61" customFormat="1" ht="24" customHeight="1">
      <c r="A243" s="46"/>
      <c r="B243" s="78" t="s">
        <v>154</v>
      </c>
      <c r="C243" s="43"/>
      <c r="D243" s="43"/>
      <c r="E243" s="43"/>
      <c r="F243" s="43"/>
      <c r="G243" s="43"/>
      <c r="H243" s="44"/>
      <c r="I243" s="43"/>
      <c r="J243" s="43"/>
      <c r="K243" s="43"/>
      <c r="L243" s="43"/>
      <c r="O243" s="113"/>
      <c r="P243" s="113"/>
      <c r="Q243" s="113"/>
      <c r="R243" s="113"/>
      <c r="S243" s="113"/>
      <c r="T243" s="113"/>
      <c r="U243" s="113"/>
      <c r="V243" s="113"/>
      <c r="W243" s="114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27"/>
      <c r="AT243" s="113"/>
      <c r="AU243" s="113"/>
      <c r="AV243" s="113"/>
      <c r="AW243" s="113"/>
    </row>
    <row r="244" spans="1:49" s="61" customFormat="1" ht="24" customHeight="1">
      <c r="A244" s="46"/>
      <c r="B244" s="78" t="s">
        <v>155</v>
      </c>
      <c r="C244" s="43"/>
      <c r="D244" s="43"/>
      <c r="E244" s="43"/>
      <c r="F244" s="43"/>
      <c r="G244" s="43"/>
      <c r="H244" s="44"/>
      <c r="I244" s="43"/>
      <c r="J244" s="43"/>
      <c r="K244" s="43"/>
      <c r="L244" s="43"/>
      <c r="O244" s="113"/>
      <c r="P244" s="113"/>
      <c r="Q244" s="113"/>
      <c r="R244" s="113"/>
      <c r="S244" s="113"/>
      <c r="T244" s="113"/>
      <c r="U244" s="113"/>
      <c r="V244" s="113"/>
      <c r="W244" s="114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27"/>
      <c r="AT244" s="113"/>
      <c r="AU244" s="113"/>
      <c r="AV244" s="113"/>
      <c r="AW244" s="113"/>
    </row>
    <row r="245" spans="1:49" s="61" customFormat="1" ht="24" customHeight="1">
      <c r="A245" s="46"/>
      <c r="B245" s="78" t="s">
        <v>156</v>
      </c>
      <c r="C245" s="43"/>
      <c r="D245" s="43"/>
      <c r="E245" s="43"/>
      <c r="F245" s="43"/>
      <c r="G245" s="43"/>
      <c r="H245" s="44"/>
      <c r="I245" s="43"/>
      <c r="J245" s="43"/>
      <c r="K245" s="43"/>
      <c r="L245" s="43"/>
      <c r="O245" s="113"/>
      <c r="P245" s="113"/>
      <c r="Q245" s="113"/>
      <c r="R245" s="113"/>
      <c r="S245" s="113"/>
      <c r="T245" s="113"/>
      <c r="U245" s="113"/>
      <c r="V245" s="113"/>
      <c r="W245" s="114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27"/>
      <c r="AT245" s="113"/>
      <c r="AU245" s="113"/>
      <c r="AV245" s="113"/>
      <c r="AW245" s="113"/>
    </row>
    <row r="246" spans="1:49" s="61" customFormat="1" ht="24" customHeight="1">
      <c r="A246" s="46"/>
      <c r="B246" s="78" t="s">
        <v>157</v>
      </c>
      <c r="C246" s="43"/>
      <c r="D246" s="43"/>
      <c r="E246" s="43"/>
      <c r="F246" s="43"/>
      <c r="G246" s="43"/>
      <c r="H246" s="44"/>
      <c r="I246" s="43"/>
      <c r="J246" s="43"/>
      <c r="K246" s="43"/>
      <c r="L246" s="43"/>
      <c r="O246" s="113"/>
      <c r="P246" s="113"/>
      <c r="Q246" s="113"/>
      <c r="R246" s="113"/>
      <c r="S246" s="113"/>
      <c r="T246" s="113"/>
      <c r="U246" s="113"/>
      <c r="V246" s="113"/>
      <c r="W246" s="114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27"/>
      <c r="AT246" s="113"/>
      <c r="AU246" s="113"/>
      <c r="AV246" s="113"/>
      <c r="AW246" s="113"/>
    </row>
    <row r="247" spans="1:49" s="61" customFormat="1" ht="24" customHeight="1">
      <c r="A247" s="46"/>
      <c r="B247" s="78" t="s">
        <v>158</v>
      </c>
      <c r="C247" s="43"/>
      <c r="D247" s="43"/>
      <c r="E247" s="43"/>
      <c r="F247" s="43"/>
      <c r="G247" s="43"/>
      <c r="H247" s="44"/>
      <c r="I247" s="43"/>
      <c r="J247" s="43"/>
      <c r="K247" s="43"/>
      <c r="L247" s="43"/>
      <c r="O247" s="113"/>
      <c r="P247" s="113"/>
      <c r="Q247" s="113"/>
      <c r="R247" s="113"/>
      <c r="S247" s="113"/>
      <c r="T247" s="113"/>
      <c r="U247" s="113"/>
      <c r="V247" s="113"/>
      <c r="W247" s="114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27"/>
      <c r="AT247" s="113"/>
      <c r="AU247" s="113"/>
      <c r="AV247" s="113"/>
      <c r="AW247" s="113"/>
    </row>
    <row r="248" spans="1:49" s="61" customFormat="1" ht="24" customHeight="1">
      <c r="A248" s="46"/>
      <c r="B248" s="78" t="s">
        <v>159</v>
      </c>
      <c r="C248" s="43"/>
      <c r="D248" s="43"/>
      <c r="E248" s="43"/>
      <c r="F248" s="43"/>
      <c r="G248" s="43"/>
      <c r="H248" s="44"/>
      <c r="I248" s="43"/>
      <c r="J248" s="43"/>
      <c r="K248" s="43"/>
      <c r="L248" s="43"/>
      <c r="O248" s="113"/>
      <c r="P248" s="113"/>
      <c r="Q248" s="113"/>
      <c r="R248" s="113"/>
      <c r="S248" s="113"/>
      <c r="T248" s="113"/>
      <c r="U248" s="113"/>
      <c r="V248" s="113"/>
      <c r="W248" s="114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27"/>
      <c r="AT248" s="113"/>
      <c r="AU248" s="113"/>
      <c r="AV248" s="113"/>
      <c r="AW248" s="113"/>
    </row>
    <row r="249" spans="1:49" s="61" customFormat="1" ht="24" customHeight="1">
      <c r="A249" s="46"/>
      <c r="B249" s="78" t="s">
        <v>160</v>
      </c>
      <c r="C249" s="43"/>
      <c r="D249" s="43"/>
      <c r="E249" s="43"/>
      <c r="F249" s="43"/>
      <c r="G249" s="43"/>
      <c r="H249" s="44"/>
      <c r="I249" s="43"/>
      <c r="J249" s="43"/>
      <c r="K249" s="43"/>
      <c r="L249" s="43"/>
      <c r="O249" s="113"/>
      <c r="P249" s="113"/>
      <c r="Q249" s="113"/>
      <c r="R249" s="113"/>
      <c r="S249" s="113"/>
      <c r="T249" s="113"/>
      <c r="U249" s="113"/>
      <c r="V249" s="113"/>
      <c r="W249" s="114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27"/>
      <c r="AT249" s="113"/>
      <c r="AU249" s="113"/>
      <c r="AV249" s="113"/>
      <c r="AW249" s="113"/>
    </row>
    <row r="250" spans="1:49" s="61" customFormat="1" ht="24" customHeight="1">
      <c r="A250" s="46"/>
      <c r="B250" s="78" t="s">
        <v>161</v>
      </c>
      <c r="C250" s="43"/>
      <c r="D250" s="43"/>
      <c r="E250" s="43"/>
      <c r="F250" s="43"/>
      <c r="G250" s="43"/>
      <c r="H250" s="44"/>
      <c r="I250" s="43"/>
      <c r="J250" s="43"/>
      <c r="K250" s="43"/>
      <c r="L250" s="43"/>
      <c r="O250" s="113"/>
      <c r="P250" s="113"/>
      <c r="Q250" s="113"/>
      <c r="R250" s="113"/>
      <c r="S250" s="113"/>
      <c r="T250" s="113"/>
      <c r="U250" s="113"/>
      <c r="V250" s="113"/>
      <c r="W250" s="114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27"/>
      <c r="AT250" s="113"/>
      <c r="AU250" s="113"/>
      <c r="AV250" s="113"/>
      <c r="AW250" s="113"/>
    </row>
    <row r="251" spans="1:49" s="61" customFormat="1" ht="24" customHeight="1">
      <c r="A251" s="46"/>
      <c r="B251" s="78" t="s">
        <v>162</v>
      </c>
      <c r="C251" s="43"/>
      <c r="D251" s="43"/>
      <c r="E251" s="43"/>
      <c r="F251" s="43"/>
      <c r="G251" s="43"/>
      <c r="H251" s="44"/>
      <c r="I251" s="43"/>
      <c r="J251" s="43"/>
      <c r="K251" s="43"/>
      <c r="L251" s="43"/>
      <c r="O251" s="113"/>
      <c r="P251" s="113"/>
      <c r="Q251" s="113"/>
      <c r="R251" s="113"/>
      <c r="S251" s="113"/>
      <c r="T251" s="113"/>
      <c r="U251" s="113"/>
      <c r="V251" s="113"/>
      <c r="W251" s="114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27"/>
      <c r="AT251" s="113"/>
      <c r="AU251" s="113"/>
      <c r="AV251" s="113"/>
      <c r="AW251" s="113"/>
    </row>
    <row r="252" spans="1:49" s="61" customFormat="1" ht="24" customHeight="1">
      <c r="A252" s="46"/>
      <c r="B252" s="78" t="s">
        <v>163</v>
      </c>
      <c r="C252" s="43"/>
      <c r="D252" s="43"/>
      <c r="E252" s="43"/>
      <c r="F252" s="43"/>
      <c r="G252" s="43"/>
      <c r="H252" s="44"/>
      <c r="I252" s="43"/>
      <c r="J252" s="43"/>
      <c r="K252" s="43"/>
      <c r="L252" s="43"/>
      <c r="O252" s="113"/>
      <c r="P252" s="113"/>
      <c r="Q252" s="113"/>
      <c r="R252" s="113"/>
      <c r="S252" s="113"/>
      <c r="T252" s="113"/>
      <c r="U252" s="113"/>
      <c r="V252" s="113"/>
      <c r="W252" s="114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27"/>
      <c r="AT252" s="113"/>
      <c r="AU252" s="113"/>
      <c r="AV252" s="113"/>
      <c r="AW252" s="113"/>
    </row>
    <row r="253" spans="1:49" s="61" customFormat="1" ht="24" customHeight="1">
      <c r="A253" s="46"/>
      <c r="B253" s="78" t="s">
        <v>164</v>
      </c>
      <c r="C253" s="43"/>
      <c r="D253" s="43"/>
      <c r="E253" s="43"/>
      <c r="F253" s="43"/>
      <c r="G253" s="43"/>
      <c r="H253" s="44"/>
      <c r="I253" s="43"/>
      <c r="J253" s="43"/>
      <c r="K253" s="43"/>
      <c r="L253" s="43"/>
      <c r="O253" s="113"/>
      <c r="P253" s="113"/>
      <c r="Q253" s="113"/>
      <c r="R253" s="113"/>
      <c r="S253" s="113"/>
      <c r="T253" s="113"/>
      <c r="U253" s="113"/>
      <c r="V253" s="113"/>
      <c r="W253" s="114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27"/>
      <c r="AT253" s="113"/>
      <c r="AU253" s="113"/>
      <c r="AV253" s="113"/>
      <c r="AW253" s="113"/>
    </row>
    <row r="254" spans="1:49" s="61" customFormat="1" ht="24" customHeight="1">
      <c r="A254" s="46"/>
      <c r="B254" s="78" t="s">
        <v>165</v>
      </c>
      <c r="C254" s="43"/>
      <c r="D254" s="43"/>
      <c r="E254" s="43"/>
      <c r="F254" s="43"/>
      <c r="G254" s="43"/>
      <c r="H254" s="44"/>
      <c r="I254" s="43"/>
      <c r="J254" s="43"/>
      <c r="K254" s="43"/>
      <c r="L254" s="43"/>
      <c r="O254" s="113"/>
      <c r="P254" s="113"/>
      <c r="Q254" s="113"/>
      <c r="R254" s="113"/>
      <c r="S254" s="113"/>
      <c r="T254" s="113"/>
      <c r="U254" s="113"/>
      <c r="V254" s="113"/>
      <c r="W254" s="114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27"/>
      <c r="AT254" s="113"/>
      <c r="AU254" s="113"/>
      <c r="AV254" s="113"/>
      <c r="AW254" s="113"/>
    </row>
    <row r="255" spans="1:49" s="61" customFormat="1" ht="24" customHeight="1">
      <c r="A255" s="46"/>
      <c r="B255" s="78" t="s">
        <v>166</v>
      </c>
      <c r="C255" s="43"/>
      <c r="D255" s="43"/>
      <c r="E255" s="43"/>
      <c r="F255" s="43"/>
      <c r="G255" s="43"/>
      <c r="H255" s="44"/>
      <c r="I255" s="43"/>
      <c r="J255" s="43"/>
      <c r="K255" s="43"/>
      <c r="L255" s="43"/>
      <c r="O255" s="113"/>
      <c r="P255" s="113"/>
      <c r="Q255" s="113"/>
      <c r="R255" s="113"/>
      <c r="S255" s="113"/>
      <c r="T255" s="113"/>
      <c r="U255" s="113"/>
      <c r="V255" s="113"/>
      <c r="W255" s="114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27"/>
      <c r="AT255" s="113"/>
      <c r="AU255" s="113"/>
      <c r="AV255" s="113"/>
      <c r="AW255" s="113"/>
    </row>
    <row r="256" spans="1:49" s="61" customFormat="1" ht="24" customHeight="1">
      <c r="A256" s="46"/>
      <c r="B256" s="78" t="s">
        <v>167</v>
      </c>
      <c r="C256" s="43"/>
      <c r="D256" s="43"/>
      <c r="E256" s="43"/>
      <c r="F256" s="43"/>
      <c r="G256" s="43"/>
      <c r="H256" s="44"/>
      <c r="I256" s="43"/>
      <c r="J256" s="43"/>
      <c r="K256" s="43"/>
      <c r="L256" s="43"/>
      <c r="O256" s="113"/>
      <c r="P256" s="113"/>
      <c r="Q256" s="113"/>
      <c r="R256" s="113"/>
      <c r="S256" s="113"/>
      <c r="T256" s="113"/>
      <c r="U256" s="113"/>
      <c r="V256" s="113"/>
      <c r="W256" s="114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27"/>
      <c r="AT256" s="113"/>
      <c r="AU256" s="113"/>
      <c r="AV256" s="113"/>
      <c r="AW256" s="113"/>
    </row>
    <row r="257" spans="1:49" s="61" customFormat="1" ht="24" customHeight="1">
      <c r="A257" s="46"/>
      <c r="B257" s="78" t="s">
        <v>168</v>
      </c>
      <c r="C257" s="43"/>
      <c r="D257" s="43"/>
      <c r="E257" s="43"/>
      <c r="F257" s="43"/>
      <c r="G257" s="43"/>
      <c r="H257" s="44"/>
      <c r="I257" s="43"/>
      <c r="J257" s="43"/>
      <c r="K257" s="43"/>
      <c r="L257" s="43"/>
      <c r="O257" s="113"/>
      <c r="P257" s="113"/>
      <c r="Q257" s="113"/>
      <c r="R257" s="113"/>
      <c r="S257" s="113"/>
      <c r="T257" s="113"/>
      <c r="U257" s="113"/>
      <c r="V257" s="113"/>
      <c r="W257" s="114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27"/>
      <c r="AT257" s="113"/>
      <c r="AU257" s="113"/>
      <c r="AV257" s="113"/>
      <c r="AW257" s="113"/>
    </row>
    <row r="258" spans="1:49" s="61" customFormat="1" ht="24" customHeight="1">
      <c r="A258" s="46"/>
      <c r="B258" s="78" t="s">
        <v>169</v>
      </c>
      <c r="C258" s="43"/>
      <c r="D258" s="43"/>
      <c r="E258" s="43"/>
      <c r="F258" s="43"/>
      <c r="G258" s="43"/>
      <c r="H258" s="44"/>
      <c r="I258" s="43"/>
      <c r="J258" s="43"/>
      <c r="K258" s="43"/>
      <c r="L258" s="43"/>
      <c r="O258" s="113"/>
      <c r="P258" s="113"/>
      <c r="Q258" s="113"/>
      <c r="R258" s="113"/>
      <c r="S258" s="113"/>
      <c r="T258" s="113"/>
      <c r="U258" s="113"/>
      <c r="V258" s="113"/>
      <c r="W258" s="114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27"/>
      <c r="AT258" s="113"/>
      <c r="AU258" s="113"/>
      <c r="AV258" s="113"/>
      <c r="AW258" s="113"/>
    </row>
    <row r="259" spans="1:49" s="61" customFormat="1" ht="24" customHeight="1">
      <c r="A259" s="46"/>
      <c r="B259" s="78" t="s">
        <v>170</v>
      </c>
      <c r="C259" s="43"/>
      <c r="D259" s="43"/>
      <c r="E259" s="43"/>
      <c r="F259" s="43"/>
      <c r="G259" s="43"/>
      <c r="H259" s="44"/>
      <c r="I259" s="43"/>
      <c r="J259" s="43"/>
      <c r="K259" s="43"/>
      <c r="L259" s="43"/>
      <c r="O259" s="113"/>
      <c r="P259" s="113"/>
      <c r="Q259" s="113"/>
      <c r="R259" s="113"/>
      <c r="S259" s="113"/>
      <c r="T259" s="113"/>
      <c r="U259" s="113"/>
      <c r="V259" s="113"/>
      <c r="W259" s="114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27"/>
      <c r="AT259" s="113"/>
      <c r="AU259" s="113"/>
      <c r="AV259" s="113"/>
      <c r="AW259" s="113"/>
    </row>
    <row r="260" spans="1:49" s="61" customFormat="1" ht="24" customHeight="1">
      <c r="A260" s="46"/>
      <c r="B260" s="78" t="s">
        <v>171</v>
      </c>
      <c r="C260" s="43"/>
      <c r="D260" s="43"/>
      <c r="E260" s="43"/>
      <c r="F260" s="43"/>
      <c r="G260" s="43"/>
      <c r="H260" s="44"/>
      <c r="I260" s="43"/>
      <c r="J260" s="43"/>
      <c r="K260" s="43"/>
      <c r="L260" s="43"/>
      <c r="O260" s="113"/>
      <c r="P260" s="113"/>
      <c r="Q260" s="113"/>
      <c r="R260" s="113"/>
      <c r="S260" s="113"/>
      <c r="T260" s="113"/>
      <c r="U260" s="113"/>
      <c r="V260" s="113"/>
      <c r="W260" s="114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27"/>
      <c r="AT260" s="113"/>
      <c r="AU260" s="113"/>
      <c r="AV260" s="113"/>
      <c r="AW260" s="113"/>
    </row>
    <row r="261" spans="1:49" s="61" customFormat="1" ht="24" customHeight="1">
      <c r="A261" s="46"/>
      <c r="B261" s="78" t="s">
        <v>172</v>
      </c>
      <c r="C261" s="43"/>
      <c r="D261" s="43"/>
      <c r="E261" s="43"/>
      <c r="F261" s="43"/>
      <c r="G261" s="43"/>
      <c r="H261" s="44"/>
      <c r="I261" s="43"/>
      <c r="J261" s="43"/>
      <c r="K261" s="43"/>
      <c r="L261" s="43"/>
      <c r="O261" s="113"/>
      <c r="P261" s="113"/>
      <c r="Q261" s="113"/>
      <c r="R261" s="113"/>
      <c r="S261" s="113"/>
      <c r="T261" s="113"/>
      <c r="U261" s="113"/>
      <c r="V261" s="113"/>
      <c r="W261" s="114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27"/>
      <c r="AT261" s="113"/>
      <c r="AU261" s="113"/>
      <c r="AV261" s="113"/>
      <c r="AW261" s="113"/>
    </row>
    <row r="262" spans="1:49" s="61" customFormat="1" ht="24" customHeight="1">
      <c r="A262" s="46"/>
      <c r="B262" s="78" t="s">
        <v>173</v>
      </c>
      <c r="C262" s="43"/>
      <c r="D262" s="43"/>
      <c r="E262" s="43"/>
      <c r="F262" s="43"/>
      <c r="G262" s="43"/>
      <c r="H262" s="44"/>
      <c r="I262" s="43"/>
      <c r="J262" s="43"/>
      <c r="K262" s="43"/>
      <c r="L262" s="43"/>
      <c r="O262" s="113"/>
      <c r="P262" s="113"/>
      <c r="Q262" s="113"/>
      <c r="R262" s="113"/>
      <c r="S262" s="113"/>
      <c r="T262" s="113"/>
      <c r="U262" s="113"/>
      <c r="V262" s="113"/>
      <c r="W262" s="114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27"/>
      <c r="AT262" s="113"/>
      <c r="AU262" s="113"/>
      <c r="AV262" s="113"/>
      <c r="AW262" s="113"/>
    </row>
    <row r="263" spans="1:49" s="61" customFormat="1" ht="24" customHeight="1">
      <c r="A263" s="46"/>
      <c r="B263" s="78" t="s">
        <v>174</v>
      </c>
      <c r="C263" s="43"/>
      <c r="D263" s="43"/>
      <c r="E263" s="43"/>
      <c r="F263" s="43"/>
      <c r="G263" s="43"/>
      <c r="H263" s="44"/>
      <c r="I263" s="43"/>
      <c r="J263" s="43"/>
      <c r="K263" s="43"/>
      <c r="L263" s="43"/>
      <c r="O263" s="113"/>
      <c r="P263" s="113"/>
      <c r="Q263" s="113"/>
      <c r="R263" s="113"/>
      <c r="S263" s="113"/>
      <c r="T263" s="113"/>
      <c r="U263" s="113"/>
      <c r="V263" s="113"/>
      <c r="W263" s="114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27"/>
      <c r="AT263" s="113"/>
      <c r="AU263" s="113"/>
      <c r="AV263" s="113"/>
      <c r="AW263" s="113"/>
    </row>
    <row r="264" spans="1:49" s="61" customFormat="1" ht="24" customHeight="1">
      <c r="A264" s="46"/>
      <c r="B264" s="78" t="s">
        <v>175</v>
      </c>
      <c r="C264" s="43"/>
      <c r="D264" s="43"/>
      <c r="E264" s="43"/>
      <c r="F264" s="43"/>
      <c r="G264" s="43"/>
      <c r="H264" s="44"/>
      <c r="I264" s="43"/>
      <c r="J264" s="43"/>
      <c r="K264" s="43"/>
      <c r="L264" s="43"/>
      <c r="O264" s="113"/>
      <c r="P264" s="113"/>
      <c r="Q264" s="113"/>
      <c r="R264" s="113"/>
      <c r="S264" s="113"/>
      <c r="T264" s="113"/>
      <c r="U264" s="113"/>
      <c r="V264" s="113"/>
      <c r="W264" s="114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27"/>
      <c r="AT264" s="113"/>
      <c r="AU264" s="113"/>
      <c r="AV264" s="113"/>
      <c r="AW264" s="113"/>
    </row>
    <row r="265" spans="1:49" s="61" customFormat="1" ht="24" customHeight="1">
      <c r="A265" s="46"/>
      <c r="B265" s="78" t="s">
        <v>176</v>
      </c>
      <c r="C265" s="43"/>
      <c r="D265" s="43"/>
      <c r="E265" s="43"/>
      <c r="F265" s="43"/>
      <c r="G265" s="43"/>
      <c r="H265" s="44"/>
      <c r="I265" s="43"/>
      <c r="J265" s="43"/>
      <c r="K265" s="43"/>
      <c r="L265" s="43"/>
      <c r="O265" s="113"/>
      <c r="P265" s="113"/>
      <c r="Q265" s="113"/>
      <c r="R265" s="113"/>
      <c r="S265" s="113"/>
      <c r="T265" s="113"/>
      <c r="U265" s="113"/>
      <c r="V265" s="113"/>
      <c r="W265" s="114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27"/>
      <c r="AT265" s="113"/>
      <c r="AU265" s="113"/>
      <c r="AV265" s="113"/>
      <c r="AW265" s="113"/>
    </row>
    <row r="266" spans="1:49" s="61" customFormat="1" ht="24" customHeight="1">
      <c r="A266" s="46"/>
      <c r="B266" s="78" t="s">
        <v>177</v>
      </c>
      <c r="C266" s="43"/>
      <c r="D266" s="43"/>
      <c r="E266" s="43"/>
      <c r="F266" s="43"/>
      <c r="G266" s="43"/>
      <c r="H266" s="44"/>
      <c r="I266" s="43"/>
      <c r="J266" s="43"/>
      <c r="K266" s="43"/>
      <c r="L266" s="43"/>
      <c r="O266" s="113"/>
      <c r="P266" s="113"/>
      <c r="Q266" s="113"/>
      <c r="R266" s="113"/>
      <c r="S266" s="113"/>
      <c r="T266" s="113"/>
      <c r="U266" s="113"/>
      <c r="V266" s="113"/>
      <c r="W266" s="114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27"/>
      <c r="AT266" s="113"/>
      <c r="AU266" s="113"/>
      <c r="AV266" s="113"/>
      <c r="AW266" s="113"/>
    </row>
    <row r="267" spans="1:49" s="61" customFormat="1" ht="24" customHeight="1">
      <c r="A267" s="46"/>
      <c r="B267" s="78" t="s">
        <v>178</v>
      </c>
      <c r="C267" s="43"/>
      <c r="D267" s="43"/>
      <c r="E267" s="43"/>
      <c r="F267" s="43"/>
      <c r="G267" s="43"/>
      <c r="H267" s="44"/>
      <c r="I267" s="43"/>
      <c r="J267" s="43"/>
      <c r="K267" s="43"/>
      <c r="L267" s="43"/>
      <c r="O267" s="113"/>
      <c r="P267" s="113"/>
      <c r="Q267" s="113"/>
      <c r="R267" s="113"/>
      <c r="S267" s="113"/>
      <c r="T267" s="113"/>
      <c r="U267" s="113"/>
      <c r="V267" s="113"/>
      <c r="W267" s="114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27"/>
      <c r="AT267" s="113"/>
      <c r="AU267" s="113"/>
      <c r="AV267" s="113"/>
      <c r="AW267" s="113"/>
    </row>
    <row r="268" spans="1:49" s="61" customFormat="1" ht="24" customHeight="1">
      <c r="A268" s="46"/>
      <c r="B268" s="78" t="s">
        <v>179</v>
      </c>
      <c r="C268" s="43"/>
      <c r="D268" s="43"/>
      <c r="E268" s="43"/>
      <c r="F268" s="43"/>
      <c r="G268" s="43"/>
      <c r="H268" s="44"/>
      <c r="I268" s="43"/>
      <c r="J268" s="43"/>
      <c r="K268" s="43"/>
      <c r="L268" s="43"/>
      <c r="O268" s="113"/>
      <c r="P268" s="113"/>
      <c r="Q268" s="113"/>
      <c r="R268" s="113"/>
      <c r="S268" s="113"/>
      <c r="T268" s="113"/>
      <c r="U268" s="113"/>
      <c r="V268" s="113"/>
      <c r="W268" s="114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27"/>
      <c r="AT268" s="113"/>
      <c r="AU268" s="113"/>
      <c r="AV268" s="113"/>
      <c r="AW268" s="113"/>
    </row>
    <row r="269" spans="1:49" s="61" customFormat="1" ht="24" customHeight="1">
      <c r="A269" s="46"/>
      <c r="B269" s="78" t="s">
        <v>180</v>
      </c>
      <c r="C269" s="43"/>
      <c r="D269" s="43"/>
      <c r="E269" s="43"/>
      <c r="F269" s="43"/>
      <c r="G269" s="43"/>
      <c r="H269" s="44"/>
      <c r="I269" s="43"/>
      <c r="J269" s="43"/>
      <c r="K269" s="43"/>
      <c r="L269" s="43"/>
      <c r="O269" s="113"/>
      <c r="P269" s="113"/>
      <c r="Q269" s="113"/>
      <c r="R269" s="113"/>
      <c r="S269" s="113"/>
      <c r="T269" s="113"/>
      <c r="U269" s="113"/>
      <c r="V269" s="113"/>
      <c r="W269" s="114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27"/>
      <c r="AT269" s="113"/>
      <c r="AU269" s="113"/>
      <c r="AV269" s="113"/>
      <c r="AW269" s="113"/>
    </row>
    <row r="270" spans="1:49" s="61" customFormat="1" ht="24" customHeight="1">
      <c r="A270" s="46"/>
      <c r="B270" s="78" t="s">
        <v>181</v>
      </c>
      <c r="C270" s="43"/>
      <c r="D270" s="43"/>
      <c r="E270" s="43"/>
      <c r="F270" s="43"/>
      <c r="G270" s="43"/>
      <c r="H270" s="44"/>
      <c r="I270" s="43"/>
      <c r="J270" s="43"/>
      <c r="K270" s="43"/>
      <c r="L270" s="43"/>
      <c r="O270" s="113"/>
      <c r="P270" s="113"/>
      <c r="Q270" s="113"/>
      <c r="R270" s="113"/>
      <c r="S270" s="113"/>
      <c r="T270" s="113"/>
      <c r="U270" s="113"/>
      <c r="V270" s="113"/>
      <c r="W270" s="114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27"/>
      <c r="AT270" s="113"/>
      <c r="AU270" s="113"/>
      <c r="AV270" s="113"/>
      <c r="AW270" s="113"/>
    </row>
    <row r="271" spans="1:49" s="61" customFormat="1" ht="24" customHeight="1">
      <c r="A271" s="46"/>
      <c r="B271" s="78" t="s">
        <v>182</v>
      </c>
      <c r="C271" s="43"/>
      <c r="D271" s="43"/>
      <c r="E271" s="43"/>
      <c r="F271" s="43"/>
      <c r="G271" s="43"/>
      <c r="H271" s="44"/>
      <c r="I271" s="43"/>
      <c r="J271" s="43"/>
      <c r="K271" s="43"/>
      <c r="L271" s="43"/>
      <c r="O271" s="113"/>
      <c r="P271" s="113"/>
      <c r="Q271" s="113"/>
      <c r="R271" s="113"/>
      <c r="S271" s="113"/>
      <c r="T271" s="113"/>
      <c r="U271" s="113"/>
      <c r="V271" s="113"/>
      <c r="W271" s="114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27"/>
      <c r="AT271" s="113"/>
      <c r="AU271" s="113"/>
      <c r="AV271" s="113"/>
      <c r="AW271" s="113"/>
    </row>
    <row r="272" spans="1:49" s="61" customFormat="1" ht="24" customHeight="1">
      <c r="A272" s="46"/>
      <c r="B272" s="78" t="s">
        <v>183</v>
      </c>
      <c r="C272" s="43"/>
      <c r="D272" s="43"/>
      <c r="E272" s="43"/>
      <c r="F272" s="43"/>
      <c r="G272" s="43"/>
      <c r="H272" s="44"/>
      <c r="I272" s="43"/>
      <c r="J272" s="43"/>
      <c r="K272" s="43"/>
      <c r="L272" s="43"/>
      <c r="O272" s="113"/>
      <c r="P272" s="113"/>
      <c r="Q272" s="113"/>
      <c r="R272" s="113"/>
      <c r="S272" s="113"/>
      <c r="T272" s="113"/>
      <c r="U272" s="113"/>
      <c r="V272" s="113"/>
      <c r="W272" s="114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27"/>
      <c r="AT272" s="113"/>
      <c r="AU272" s="113"/>
      <c r="AV272" s="113"/>
      <c r="AW272" s="113"/>
    </row>
    <row r="273" spans="1:49" s="61" customFormat="1" ht="24" customHeight="1">
      <c r="A273" s="46"/>
      <c r="B273" s="78" t="s">
        <v>184</v>
      </c>
      <c r="C273" s="43"/>
      <c r="D273" s="43"/>
      <c r="E273" s="43"/>
      <c r="F273" s="43"/>
      <c r="G273" s="43"/>
      <c r="H273" s="44"/>
      <c r="I273" s="43"/>
      <c r="J273" s="43"/>
      <c r="K273" s="43"/>
      <c r="L273" s="43"/>
      <c r="O273" s="113"/>
      <c r="P273" s="113"/>
      <c r="Q273" s="113"/>
      <c r="R273" s="113"/>
      <c r="S273" s="113"/>
      <c r="T273" s="113"/>
      <c r="U273" s="113"/>
      <c r="V273" s="113"/>
      <c r="W273" s="114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27"/>
      <c r="AT273" s="113"/>
      <c r="AU273" s="113"/>
      <c r="AV273" s="113"/>
      <c r="AW273" s="113"/>
    </row>
    <row r="274" spans="1:49" s="61" customFormat="1" ht="24" customHeight="1">
      <c r="A274" s="46"/>
      <c r="B274" s="78" t="s">
        <v>185</v>
      </c>
      <c r="C274" s="43"/>
      <c r="D274" s="43"/>
      <c r="E274" s="43"/>
      <c r="F274" s="43"/>
      <c r="G274" s="43"/>
      <c r="H274" s="44"/>
      <c r="I274" s="43"/>
      <c r="J274" s="43"/>
      <c r="K274" s="43"/>
      <c r="L274" s="43"/>
      <c r="O274" s="113"/>
      <c r="P274" s="113"/>
      <c r="Q274" s="113"/>
      <c r="R274" s="113"/>
      <c r="S274" s="113"/>
      <c r="T274" s="113"/>
      <c r="U274" s="113"/>
      <c r="V274" s="113"/>
      <c r="W274" s="114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27"/>
      <c r="AT274" s="113"/>
      <c r="AU274" s="113"/>
      <c r="AV274" s="113"/>
      <c r="AW274" s="113"/>
    </row>
    <row r="275" spans="1:49" s="61" customFormat="1" ht="24" customHeight="1">
      <c r="A275" s="46"/>
      <c r="B275" s="78" t="s">
        <v>186</v>
      </c>
      <c r="C275" s="43"/>
      <c r="D275" s="43"/>
      <c r="E275" s="43"/>
      <c r="F275" s="43"/>
      <c r="G275" s="43"/>
      <c r="H275" s="44"/>
      <c r="I275" s="43"/>
      <c r="J275" s="43"/>
      <c r="K275" s="43"/>
      <c r="L275" s="43"/>
      <c r="O275" s="113"/>
      <c r="P275" s="113"/>
      <c r="Q275" s="113"/>
      <c r="R275" s="113"/>
      <c r="S275" s="113"/>
      <c r="T275" s="113"/>
      <c r="U275" s="113"/>
      <c r="V275" s="113"/>
      <c r="W275" s="114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27"/>
      <c r="AT275" s="113"/>
      <c r="AU275" s="113"/>
      <c r="AV275" s="113"/>
      <c r="AW275" s="113"/>
    </row>
    <row r="276" spans="1:49" s="61" customFormat="1" ht="24" customHeight="1">
      <c r="A276" s="46"/>
      <c r="B276" s="78" t="s">
        <v>187</v>
      </c>
      <c r="C276" s="43"/>
      <c r="D276" s="43"/>
      <c r="E276" s="43"/>
      <c r="F276" s="43"/>
      <c r="G276" s="43"/>
      <c r="H276" s="44"/>
      <c r="I276" s="43"/>
      <c r="J276" s="43"/>
      <c r="K276" s="43"/>
      <c r="L276" s="43"/>
      <c r="O276" s="113"/>
      <c r="P276" s="113"/>
      <c r="Q276" s="113"/>
      <c r="R276" s="113"/>
      <c r="S276" s="113"/>
      <c r="T276" s="113"/>
      <c r="U276" s="113"/>
      <c r="V276" s="113"/>
      <c r="W276" s="114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27"/>
      <c r="AT276" s="113"/>
      <c r="AU276" s="113"/>
      <c r="AV276" s="113"/>
      <c r="AW276" s="113"/>
    </row>
    <row r="277" spans="1:49" s="61" customFormat="1" ht="24" customHeight="1">
      <c r="A277" s="46"/>
      <c r="B277" s="78" t="s">
        <v>188</v>
      </c>
      <c r="C277" s="43"/>
      <c r="D277" s="43"/>
      <c r="E277" s="43"/>
      <c r="F277" s="43"/>
      <c r="G277" s="43"/>
      <c r="H277" s="44"/>
      <c r="I277" s="43"/>
      <c r="J277" s="43"/>
      <c r="K277" s="43"/>
      <c r="L277" s="43"/>
      <c r="O277" s="113"/>
      <c r="P277" s="113"/>
      <c r="Q277" s="113"/>
      <c r="R277" s="113"/>
      <c r="S277" s="113"/>
      <c r="T277" s="113"/>
      <c r="U277" s="113"/>
      <c r="V277" s="113"/>
      <c r="W277" s="114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27"/>
      <c r="AT277" s="113"/>
      <c r="AU277" s="113"/>
      <c r="AV277" s="113"/>
      <c r="AW277" s="113"/>
    </row>
    <row r="278" spans="1:49" s="61" customFormat="1" ht="24" customHeight="1">
      <c r="A278" s="46"/>
      <c r="B278" s="78" t="s">
        <v>189</v>
      </c>
      <c r="C278" s="43"/>
      <c r="D278" s="43"/>
      <c r="E278" s="43"/>
      <c r="F278" s="43"/>
      <c r="G278" s="43"/>
      <c r="H278" s="44"/>
      <c r="I278" s="43"/>
      <c r="J278" s="43"/>
      <c r="K278" s="43"/>
      <c r="L278" s="43"/>
      <c r="O278" s="113"/>
      <c r="P278" s="113"/>
      <c r="Q278" s="113"/>
      <c r="R278" s="113"/>
      <c r="S278" s="113"/>
      <c r="T278" s="113"/>
      <c r="U278" s="113"/>
      <c r="V278" s="113"/>
      <c r="W278" s="114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27"/>
      <c r="AT278" s="113"/>
      <c r="AU278" s="113"/>
      <c r="AV278" s="113"/>
      <c r="AW278" s="113"/>
    </row>
    <row r="279" spans="1:49" s="61" customFormat="1" ht="24" customHeight="1">
      <c r="A279" s="46"/>
      <c r="B279" s="78" t="s">
        <v>190</v>
      </c>
      <c r="C279" s="43"/>
      <c r="D279" s="43"/>
      <c r="E279" s="43"/>
      <c r="F279" s="43"/>
      <c r="G279" s="43"/>
      <c r="H279" s="44"/>
      <c r="I279" s="43"/>
      <c r="J279" s="43"/>
      <c r="K279" s="43"/>
      <c r="L279" s="43"/>
      <c r="O279" s="113"/>
      <c r="P279" s="113"/>
      <c r="Q279" s="113"/>
      <c r="R279" s="113"/>
      <c r="S279" s="113"/>
      <c r="T279" s="113"/>
      <c r="U279" s="113"/>
      <c r="V279" s="113"/>
      <c r="W279" s="114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27"/>
      <c r="AT279" s="113"/>
      <c r="AU279" s="113"/>
      <c r="AV279" s="113"/>
      <c r="AW279" s="113"/>
    </row>
    <row r="280" spans="1:49" s="61" customFormat="1" ht="24" customHeight="1">
      <c r="A280" s="46"/>
      <c r="B280" s="78" t="s">
        <v>191</v>
      </c>
      <c r="C280" s="43"/>
      <c r="D280" s="43"/>
      <c r="E280" s="43"/>
      <c r="F280" s="43"/>
      <c r="G280" s="43"/>
      <c r="H280" s="44"/>
      <c r="I280" s="43"/>
      <c r="J280" s="43"/>
      <c r="K280" s="43"/>
      <c r="L280" s="43"/>
      <c r="O280" s="113"/>
      <c r="P280" s="113"/>
      <c r="Q280" s="113"/>
      <c r="R280" s="113"/>
      <c r="S280" s="113"/>
      <c r="T280" s="113"/>
      <c r="U280" s="113"/>
      <c r="V280" s="113"/>
      <c r="W280" s="114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27"/>
      <c r="AT280" s="113"/>
      <c r="AU280" s="113"/>
      <c r="AV280" s="113"/>
      <c r="AW280" s="113"/>
    </row>
    <row r="281" spans="1:49" s="61" customFormat="1" ht="24" customHeight="1">
      <c r="A281" s="46"/>
      <c r="B281" s="78" t="s">
        <v>192</v>
      </c>
      <c r="C281" s="43"/>
      <c r="D281" s="43"/>
      <c r="E281" s="43"/>
      <c r="F281" s="43"/>
      <c r="G281" s="43"/>
      <c r="H281" s="44"/>
      <c r="I281" s="43"/>
      <c r="J281" s="43"/>
      <c r="K281" s="43"/>
      <c r="L281" s="43"/>
      <c r="O281" s="113"/>
      <c r="P281" s="113"/>
      <c r="Q281" s="113"/>
      <c r="R281" s="113"/>
      <c r="S281" s="113"/>
      <c r="T281" s="113"/>
      <c r="U281" s="113"/>
      <c r="V281" s="113"/>
      <c r="W281" s="114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27"/>
      <c r="AT281" s="113"/>
      <c r="AU281" s="113"/>
      <c r="AV281" s="113"/>
      <c r="AW281" s="113"/>
    </row>
    <row r="282" spans="1:49" s="61" customFormat="1" ht="24" customHeight="1">
      <c r="A282" s="46"/>
      <c r="B282" s="78" t="s">
        <v>193</v>
      </c>
      <c r="C282" s="43"/>
      <c r="D282" s="43"/>
      <c r="E282" s="43"/>
      <c r="F282" s="43"/>
      <c r="G282" s="43"/>
      <c r="H282" s="44"/>
      <c r="I282" s="43"/>
      <c r="J282" s="43"/>
      <c r="K282" s="43"/>
      <c r="L282" s="43"/>
      <c r="O282" s="113"/>
      <c r="P282" s="113"/>
      <c r="Q282" s="113"/>
      <c r="R282" s="113"/>
      <c r="S282" s="113"/>
      <c r="T282" s="113"/>
      <c r="U282" s="113"/>
      <c r="V282" s="113"/>
      <c r="W282" s="114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27"/>
      <c r="AT282" s="113"/>
      <c r="AU282" s="113"/>
      <c r="AV282" s="113"/>
      <c r="AW282" s="113"/>
    </row>
    <row r="283" spans="1:49" s="61" customFormat="1" ht="24" customHeight="1">
      <c r="A283" s="46"/>
      <c r="B283" s="78" t="s">
        <v>194</v>
      </c>
      <c r="C283" s="43"/>
      <c r="D283" s="43"/>
      <c r="E283" s="43"/>
      <c r="F283" s="43"/>
      <c r="G283" s="43"/>
      <c r="H283" s="44"/>
      <c r="I283" s="43"/>
      <c r="J283" s="43"/>
      <c r="K283" s="43"/>
      <c r="L283" s="43"/>
      <c r="O283" s="113"/>
      <c r="P283" s="113"/>
      <c r="Q283" s="113"/>
      <c r="R283" s="113"/>
      <c r="S283" s="113"/>
      <c r="T283" s="113"/>
      <c r="U283" s="113"/>
      <c r="V283" s="113"/>
      <c r="W283" s="114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27"/>
      <c r="AT283" s="113"/>
      <c r="AU283" s="113"/>
      <c r="AV283" s="113"/>
      <c r="AW283" s="113"/>
    </row>
    <row r="284" spans="1:49" s="61" customFormat="1" ht="24" customHeight="1">
      <c r="A284" s="46"/>
      <c r="B284" s="78" t="s">
        <v>195</v>
      </c>
      <c r="C284" s="43"/>
      <c r="D284" s="43"/>
      <c r="E284" s="43"/>
      <c r="F284" s="43"/>
      <c r="G284" s="43"/>
      <c r="H284" s="44"/>
      <c r="I284" s="43"/>
      <c r="J284" s="43"/>
      <c r="K284" s="43"/>
      <c r="L284" s="43"/>
      <c r="O284" s="113"/>
      <c r="P284" s="113"/>
      <c r="Q284" s="113"/>
      <c r="R284" s="113"/>
      <c r="S284" s="113"/>
      <c r="T284" s="113"/>
      <c r="U284" s="113"/>
      <c r="V284" s="113"/>
      <c r="W284" s="114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27"/>
      <c r="AT284" s="113"/>
      <c r="AU284" s="113"/>
      <c r="AV284" s="113"/>
      <c r="AW284" s="113"/>
    </row>
    <row r="285" spans="1:49" s="61" customFormat="1" ht="24" customHeight="1">
      <c r="A285" s="46"/>
      <c r="B285" s="78" t="s">
        <v>196</v>
      </c>
      <c r="C285" s="43"/>
      <c r="D285" s="43"/>
      <c r="E285" s="43"/>
      <c r="F285" s="43"/>
      <c r="G285" s="43"/>
      <c r="H285" s="44"/>
      <c r="I285" s="43"/>
      <c r="J285" s="43"/>
      <c r="K285" s="43"/>
      <c r="L285" s="43"/>
      <c r="O285" s="113"/>
      <c r="P285" s="113"/>
      <c r="Q285" s="113"/>
      <c r="R285" s="113"/>
      <c r="S285" s="113"/>
      <c r="T285" s="113"/>
      <c r="U285" s="113"/>
      <c r="V285" s="113"/>
      <c r="W285" s="114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27"/>
      <c r="AT285" s="113"/>
      <c r="AU285" s="113"/>
      <c r="AV285" s="113"/>
      <c r="AW285" s="113"/>
    </row>
    <row r="286" spans="1:49" s="61" customFormat="1" ht="24" customHeight="1">
      <c r="A286" s="46"/>
      <c r="B286" s="78" t="s">
        <v>197</v>
      </c>
      <c r="C286" s="43"/>
      <c r="D286" s="43"/>
      <c r="E286" s="43"/>
      <c r="F286" s="43"/>
      <c r="G286" s="43"/>
      <c r="H286" s="44"/>
      <c r="I286" s="43"/>
      <c r="J286" s="43"/>
      <c r="K286" s="43"/>
      <c r="L286" s="43"/>
      <c r="O286" s="113"/>
      <c r="P286" s="113"/>
      <c r="Q286" s="113"/>
      <c r="R286" s="113"/>
      <c r="S286" s="113"/>
      <c r="T286" s="113"/>
      <c r="U286" s="113"/>
      <c r="V286" s="113"/>
      <c r="W286" s="114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27"/>
      <c r="AT286" s="113"/>
      <c r="AU286" s="113"/>
      <c r="AV286" s="113"/>
      <c r="AW286" s="113"/>
    </row>
    <row r="287" spans="1:49" s="61" customFormat="1" ht="24" customHeight="1">
      <c r="A287" s="46"/>
      <c r="B287" s="78" t="s">
        <v>198</v>
      </c>
      <c r="C287" s="43"/>
      <c r="D287" s="43"/>
      <c r="E287" s="43"/>
      <c r="F287" s="43"/>
      <c r="G287" s="43"/>
      <c r="H287" s="44"/>
      <c r="I287" s="43"/>
      <c r="J287" s="43"/>
      <c r="K287" s="43"/>
      <c r="L287" s="43"/>
      <c r="O287" s="113"/>
      <c r="P287" s="113"/>
      <c r="Q287" s="113"/>
      <c r="R287" s="113"/>
      <c r="S287" s="113"/>
      <c r="T287" s="113"/>
      <c r="U287" s="113"/>
      <c r="V287" s="113"/>
      <c r="W287" s="114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27"/>
      <c r="AT287" s="113"/>
      <c r="AU287" s="113"/>
      <c r="AV287" s="113"/>
      <c r="AW287" s="113"/>
    </row>
    <row r="288" spans="1:49" s="61" customFormat="1" ht="24" customHeight="1">
      <c r="A288" s="46"/>
      <c r="B288" s="78" t="s">
        <v>199</v>
      </c>
      <c r="C288" s="43"/>
      <c r="D288" s="43"/>
      <c r="E288" s="43"/>
      <c r="F288" s="43"/>
      <c r="G288" s="43"/>
      <c r="H288" s="44"/>
      <c r="I288" s="43"/>
      <c r="J288" s="43"/>
      <c r="K288" s="43"/>
      <c r="L288" s="43"/>
      <c r="O288" s="113"/>
      <c r="P288" s="113"/>
      <c r="Q288" s="113"/>
      <c r="R288" s="113"/>
      <c r="S288" s="113"/>
      <c r="T288" s="113"/>
      <c r="U288" s="113"/>
      <c r="V288" s="113"/>
      <c r="W288" s="114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27"/>
      <c r="AT288" s="113"/>
      <c r="AU288" s="113"/>
      <c r="AV288" s="113"/>
      <c r="AW288" s="113"/>
    </row>
    <row r="289" spans="1:49" s="61" customFormat="1" ht="24" customHeight="1">
      <c r="A289" s="46"/>
      <c r="B289" s="78" t="s">
        <v>200</v>
      </c>
      <c r="C289" s="43"/>
      <c r="D289" s="43"/>
      <c r="E289" s="43"/>
      <c r="F289" s="43"/>
      <c r="G289" s="43"/>
      <c r="H289" s="44"/>
      <c r="I289" s="43"/>
      <c r="J289" s="43"/>
      <c r="K289" s="43"/>
      <c r="L289" s="43"/>
      <c r="O289" s="113"/>
      <c r="P289" s="113"/>
      <c r="Q289" s="113"/>
      <c r="R289" s="113"/>
      <c r="S289" s="113"/>
      <c r="T289" s="113"/>
      <c r="U289" s="113"/>
      <c r="V289" s="113"/>
      <c r="W289" s="114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27"/>
      <c r="AT289" s="113"/>
      <c r="AU289" s="113"/>
      <c r="AV289" s="113"/>
      <c r="AW289" s="113"/>
    </row>
    <row r="290" spans="1:49" s="61" customFormat="1" ht="24" customHeight="1">
      <c r="A290" s="46"/>
      <c r="B290" s="78" t="s">
        <v>201</v>
      </c>
      <c r="C290" s="43"/>
      <c r="D290" s="43"/>
      <c r="E290" s="43"/>
      <c r="F290" s="43"/>
      <c r="G290" s="43"/>
      <c r="H290" s="44"/>
      <c r="I290" s="43"/>
      <c r="J290" s="43"/>
      <c r="K290" s="43"/>
      <c r="L290" s="43"/>
      <c r="O290" s="113"/>
      <c r="P290" s="113"/>
      <c r="Q290" s="113"/>
      <c r="R290" s="113"/>
      <c r="S290" s="113"/>
      <c r="T290" s="113"/>
      <c r="U290" s="113"/>
      <c r="V290" s="113"/>
      <c r="W290" s="114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27"/>
      <c r="AT290" s="113"/>
      <c r="AU290" s="113"/>
      <c r="AV290" s="113"/>
      <c r="AW290" s="113"/>
    </row>
    <row r="291" spans="1:49" s="61" customFormat="1" ht="24" customHeight="1">
      <c r="A291" s="46"/>
      <c r="B291" s="78" t="s">
        <v>202</v>
      </c>
      <c r="C291" s="43"/>
      <c r="D291" s="43"/>
      <c r="E291" s="43"/>
      <c r="F291" s="43"/>
      <c r="G291" s="43"/>
      <c r="H291" s="44"/>
      <c r="I291" s="43"/>
      <c r="J291" s="43"/>
      <c r="K291" s="43"/>
      <c r="L291" s="43"/>
      <c r="O291" s="113"/>
      <c r="P291" s="113"/>
      <c r="Q291" s="113"/>
      <c r="R291" s="113"/>
      <c r="S291" s="113"/>
      <c r="T291" s="113"/>
      <c r="U291" s="113"/>
      <c r="V291" s="113"/>
      <c r="W291" s="114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27"/>
      <c r="AT291" s="113"/>
      <c r="AU291" s="113"/>
      <c r="AV291" s="113"/>
      <c r="AW291" s="113"/>
    </row>
    <row r="292" spans="1:49" s="61" customFormat="1" ht="24" customHeight="1">
      <c r="A292" s="46"/>
      <c r="B292" s="78" t="s">
        <v>203</v>
      </c>
      <c r="C292" s="43"/>
      <c r="D292" s="43"/>
      <c r="E292" s="43"/>
      <c r="F292" s="43"/>
      <c r="G292" s="43"/>
      <c r="H292" s="44"/>
      <c r="I292" s="43"/>
      <c r="J292" s="43"/>
      <c r="K292" s="43"/>
      <c r="L292" s="43"/>
      <c r="O292" s="113"/>
      <c r="P292" s="113"/>
      <c r="Q292" s="113"/>
      <c r="R292" s="113"/>
      <c r="S292" s="113"/>
      <c r="T292" s="113"/>
      <c r="U292" s="113"/>
      <c r="V292" s="113"/>
      <c r="W292" s="114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27"/>
      <c r="AT292" s="113"/>
      <c r="AU292" s="113"/>
      <c r="AV292" s="113"/>
      <c r="AW292" s="113"/>
    </row>
    <row r="293" spans="1:49" s="61" customFormat="1" ht="24" customHeight="1">
      <c r="A293" s="46"/>
      <c r="B293" s="78" t="s">
        <v>204</v>
      </c>
      <c r="C293" s="43"/>
      <c r="D293" s="43"/>
      <c r="E293" s="43"/>
      <c r="F293" s="43"/>
      <c r="G293" s="43"/>
      <c r="H293" s="44"/>
      <c r="I293" s="43"/>
      <c r="J293" s="43"/>
      <c r="K293" s="43"/>
      <c r="L293" s="43"/>
      <c r="O293" s="113"/>
      <c r="P293" s="113"/>
      <c r="Q293" s="113"/>
      <c r="R293" s="113"/>
      <c r="S293" s="113"/>
      <c r="T293" s="113"/>
      <c r="U293" s="113"/>
      <c r="V293" s="113"/>
      <c r="W293" s="114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27"/>
      <c r="AT293" s="113"/>
      <c r="AU293" s="113"/>
      <c r="AV293" s="113"/>
      <c r="AW293" s="113"/>
    </row>
    <row r="294" spans="1:49" s="61" customFormat="1" ht="24" customHeight="1">
      <c r="A294" s="46"/>
      <c r="B294" s="80" t="s">
        <v>288</v>
      </c>
      <c r="C294" s="43"/>
      <c r="D294" s="43"/>
      <c r="E294" s="43"/>
      <c r="F294" s="43"/>
      <c r="G294" s="43"/>
      <c r="H294" s="44"/>
      <c r="I294" s="43"/>
      <c r="J294" s="43"/>
      <c r="K294" s="43"/>
      <c r="L294" s="43"/>
      <c r="O294" s="113"/>
      <c r="P294" s="113"/>
      <c r="Q294" s="113"/>
      <c r="R294" s="113"/>
      <c r="S294" s="113"/>
      <c r="T294" s="113"/>
      <c r="U294" s="113"/>
      <c r="V294" s="113"/>
      <c r="W294" s="114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27"/>
      <c r="AT294" s="113"/>
      <c r="AU294" s="113"/>
      <c r="AV294" s="113"/>
      <c r="AW294" s="113"/>
    </row>
    <row r="295" spans="1:49" s="61" customFormat="1" ht="24" customHeight="1">
      <c r="A295" s="46"/>
      <c r="B295" s="78" t="s">
        <v>205</v>
      </c>
      <c r="C295" s="43"/>
      <c r="D295" s="43"/>
      <c r="E295" s="43"/>
      <c r="F295" s="43"/>
      <c r="G295" s="43"/>
      <c r="H295" s="44"/>
      <c r="I295" s="43"/>
      <c r="J295" s="43"/>
      <c r="K295" s="43"/>
      <c r="L295" s="43"/>
      <c r="O295" s="113"/>
      <c r="P295" s="113"/>
      <c r="Q295" s="113"/>
      <c r="R295" s="113"/>
      <c r="S295" s="113"/>
      <c r="T295" s="113"/>
      <c r="U295" s="113"/>
      <c r="V295" s="113"/>
      <c r="W295" s="114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27"/>
      <c r="AT295" s="113"/>
      <c r="AU295" s="113"/>
      <c r="AV295" s="113"/>
      <c r="AW295" s="113"/>
    </row>
    <row r="296" spans="1:49" s="61" customFormat="1" ht="24" customHeight="1">
      <c r="A296" s="46"/>
      <c r="B296" s="78" t="s">
        <v>206</v>
      </c>
      <c r="C296" s="43"/>
      <c r="D296" s="43"/>
      <c r="E296" s="43"/>
      <c r="F296" s="43"/>
      <c r="G296" s="43"/>
      <c r="H296" s="44"/>
      <c r="I296" s="43"/>
      <c r="J296" s="43"/>
      <c r="K296" s="43"/>
      <c r="L296" s="43"/>
      <c r="O296" s="113"/>
      <c r="P296" s="113"/>
      <c r="Q296" s="113"/>
      <c r="R296" s="113"/>
      <c r="S296" s="113"/>
      <c r="T296" s="113"/>
      <c r="U296" s="113"/>
      <c r="V296" s="113"/>
      <c r="W296" s="114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27"/>
      <c r="AT296" s="113"/>
      <c r="AU296" s="113"/>
      <c r="AV296" s="113"/>
      <c r="AW296" s="113"/>
    </row>
    <row r="297" spans="1:49" s="61" customFormat="1" ht="24" customHeight="1">
      <c r="A297" s="46"/>
      <c r="B297" s="78" t="s">
        <v>207</v>
      </c>
      <c r="C297" s="43"/>
      <c r="D297" s="43"/>
      <c r="E297" s="43"/>
      <c r="F297" s="43"/>
      <c r="G297" s="43"/>
      <c r="H297" s="44"/>
      <c r="I297" s="43"/>
      <c r="J297" s="43"/>
      <c r="K297" s="43"/>
      <c r="L297" s="43"/>
      <c r="O297" s="113"/>
      <c r="P297" s="113"/>
      <c r="Q297" s="113"/>
      <c r="R297" s="113"/>
      <c r="S297" s="113"/>
      <c r="T297" s="113"/>
      <c r="U297" s="113"/>
      <c r="V297" s="113"/>
      <c r="W297" s="114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27"/>
      <c r="AT297" s="113"/>
      <c r="AU297" s="113"/>
      <c r="AV297" s="113"/>
      <c r="AW297" s="113"/>
    </row>
    <row r="298" spans="1:49" s="61" customFormat="1" ht="24" customHeight="1">
      <c r="A298" s="46"/>
      <c r="B298" s="78" t="s">
        <v>208</v>
      </c>
      <c r="C298" s="43"/>
      <c r="D298" s="43"/>
      <c r="E298" s="43"/>
      <c r="F298" s="43"/>
      <c r="G298" s="43"/>
      <c r="H298" s="44"/>
      <c r="I298" s="43"/>
      <c r="J298" s="43"/>
      <c r="K298" s="43"/>
      <c r="L298" s="43"/>
      <c r="O298" s="113"/>
      <c r="P298" s="113"/>
      <c r="Q298" s="113"/>
      <c r="R298" s="113"/>
      <c r="S298" s="113"/>
      <c r="T298" s="113"/>
      <c r="U298" s="113"/>
      <c r="V298" s="113"/>
      <c r="W298" s="114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27"/>
      <c r="AT298" s="113"/>
      <c r="AU298" s="113"/>
      <c r="AV298" s="113"/>
      <c r="AW298" s="113"/>
    </row>
    <row r="299" spans="1:49" s="61" customFormat="1" ht="24" customHeight="1">
      <c r="A299" s="46"/>
      <c r="B299" s="78" t="s">
        <v>209</v>
      </c>
      <c r="C299" s="43"/>
      <c r="D299" s="43"/>
      <c r="E299" s="43"/>
      <c r="F299" s="43"/>
      <c r="G299" s="43"/>
      <c r="H299" s="44"/>
      <c r="I299" s="43"/>
      <c r="J299" s="43"/>
      <c r="K299" s="43"/>
      <c r="L299" s="43"/>
      <c r="O299" s="113"/>
      <c r="P299" s="113"/>
      <c r="Q299" s="113"/>
      <c r="R299" s="113"/>
      <c r="S299" s="113"/>
      <c r="T299" s="113"/>
      <c r="U299" s="113"/>
      <c r="V299" s="113"/>
      <c r="W299" s="114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27"/>
      <c r="AT299" s="113"/>
      <c r="AU299" s="113"/>
      <c r="AV299" s="113"/>
      <c r="AW299" s="113"/>
    </row>
    <row r="300" spans="1:49" s="61" customFormat="1" ht="24" customHeight="1">
      <c r="A300" s="46"/>
      <c r="B300" s="78" t="s">
        <v>210</v>
      </c>
      <c r="C300" s="43"/>
      <c r="D300" s="43"/>
      <c r="E300" s="43"/>
      <c r="F300" s="43"/>
      <c r="G300" s="43"/>
      <c r="H300" s="44"/>
      <c r="I300" s="43"/>
      <c r="J300" s="43"/>
      <c r="K300" s="43"/>
      <c r="L300" s="43"/>
      <c r="O300" s="113"/>
      <c r="P300" s="113"/>
      <c r="Q300" s="113"/>
      <c r="R300" s="113"/>
      <c r="S300" s="113"/>
      <c r="T300" s="113"/>
      <c r="U300" s="113"/>
      <c r="V300" s="113"/>
      <c r="W300" s="114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27"/>
      <c r="AT300" s="113"/>
      <c r="AU300" s="113"/>
      <c r="AV300" s="113"/>
      <c r="AW300" s="113"/>
    </row>
    <row r="301" spans="1:49" s="61" customFormat="1" ht="24" customHeight="1">
      <c r="A301" s="46"/>
      <c r="B301" s="78" t="s">
        <v>211</v>
      </c>
      <c r="C301" s="43"/>
      <c r="D301" s="43"/>
      <c r="E301" s="43"/>
      <c r="F301" s="43"/>
      <c r="G301" s="43"/>
      <c r="H301" s="44"/>
      <c r="I301" s="43"/>
      <c r="J301" s="43"/>
      <c r="K301" s="43"/>
      <c r="L301" s="43"/>
      <c r="O301" s="113"/>
      <c r="P301" s="113"/>
      <c r="Q301" s="113"/>
      <c r="R301" s="113"/>
      <c r="S301" s="113"/>
      <c r="T301" s="113"/>
      <c r="U301" s="113"/>
      <c r="V301" s="113"/>
      <c r="W301" s="114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27"/>
      <c r="AT301" s="113"/>
      <c r="AU301" s="113"/>
      <c r="AV301" s="113"/>
      <c r="AW301" s="113"/>
    </row>
    <row r="302" spans="1:49" s="61" customFormat="1" ht="24" customHeight="1">
      <c r="A302" s="46"/>
      <c r="B302" s="78" t="s">
        <v>212</v>
      </c>
      <c r="C302" s="43"/>
      <c r="D302" s="43"/>
      <c r="E302" s="43"/>
      <c r="F302" s="43"/>
      <c r="G302" s="43"/>
      <c r="H302" s="44"/>
      <c r="I302" s="43"/>
      <c r="J302" s="43"/>
      <c r="K302" s="43"/>
      <c r="L302" s="43"/>
      <c r="O302" s="113"/>
      <c r="P302" s="113"/>
      <c r="Q302" s="113"/>
      <c r="R302" s="113"/>
      <c r="S302" s="113"/>
      <c r="T302" s="113"/>
      <c r="U302" s="113"/>
      <c r="V302" s="113"/>
      <c r="W302" s="114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27"/>
      <c r="AT302" s="113"/>
      <c r="AU302" s="113"/>
      <c r="AV302" s="113"/>
      <c r="AW302" s="113"/>
    </row>
    <row r="303" spans="1:49" s="61" customFormat="1" ht="24" customHeight="1">
      <c r="A303" s="46"/>
      <c r="B303" s="78" t="s">
        <v>213</v>
      </c>
      <c r="C303" s="43"/>
      <c r="D303" s="43"/>
      <c r="E303" s="43"/>
      <c r="F303" s="43"/>
      <c r="G303" s="43"/>
      <c r="H303" s="44"/>
      <c r="I303" s="43"/>
      <c r="J303" s="43"/>
      <c r="K303" s="43"/>
      <c r="L303" s="43"/>
      <c r="O303" s="113"/>
      <c r="P303" s="113"/>
      <c r="Q303" s="113"/>
      <c r="R303" s="113"/>
      <c r="S303" s="113"/>
      <c r="T303" s="113"/>
      <c r="U303" s="113"/>
      <c r="V303" s="113"/>
      <c r="W303" s="114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27"/>
      <c r="AT303" s="113"/>
      <c r="AU303" s="113"/>
      <c r="AV303" s="113"/>
      <c r="AW303" s="113"/>
    </row>
    <row r="304" spans="1:49" s="61" customFormat="1" ht="24" customHeight="1">
      <c r="A304" s="46"/>
      <c r="B304" s="78" t="s">
        <v>214</v>
      </c>
      <c r="C304" s="43"/>
      <c r="D304" s="43"/>
      <c r="E304" s="43"/>
      <c r="F304" s="43"/>
      <c r="G304" s="43"/>
      <c r="H304" s="44"/>
      <c r="I304" s="43"/>
      <c r="J304" s="43"/>
      <c r="K304" s="43"/>
      <c r="L304" s="43"/>
      <c r="O304" s="113"/>
      <c r="P304" s="113"/>
      <c r="Q304" s="113"/>
      <c r="R304" s="113"/>
      <c r="S304" s="113"/>
      <c r="T304" s="113"/>
      <c r="U304" s="113"/>
      <c r="V304" s="113"/>
      <c r="W304" s="114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27"/>
      <c r="AT304" s="113"/>
      <c r="AU304" s="113"/>
      <c r="AV304" s="113"/>
      <c r="AW304" s="113"/>
    </row>
    <row r="305" spans="1:49" s="61" customFormat="1" ht="24" customHeight="1">
      <c r="A305" s="46"/>
      <c r="B305" s="78" t="s">
        <v>215</v>
      </c>
      <c r="C305" s="43"/>
      <c r="D305" s="43"/>
      <c r="E305" s="43"/>
      <c r="F305" s="43"/>
      <c r="G305" s="43"/>
      <c r="H305" s="44"/>
      <c r="I305" s="43"/>
      <c r="J305" s="43"/>
      <c r="K305" s="43"/>
      <c r="L305" s="43"/>
      <c r="O305" s="113"/>
      <c r="P305" s="113"/>
      <c r="Q305" s="113"/>
      <c r="R305" s="113"/>
      <c r="S305" s="113"/>
      <c r="T305" s="113"/>
      <c r="U305" s="113"/>
      <c r="V305" s="113"/>
      <c r="W305" s="114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27"/>
      <c r="AT305" s="113"/>
      <c r="AU305" s="113"/>
      <c r="AV305" s="113"/>
      <c r="AW305" s="113"/>
    </row>
    <row r="306" spans="1:49" s="61" customFormat="1" ht="24" customHeight="1">
      <c r="A306" s="46"/>
      <c r="B306" s="78" t="s">
        <v>216</v>
      </c>
      <c r="C306" s="43"/>
      <c r="D306" s="43"/>
      <c r="E306" s="43"/>
      <c r="F306" s="43"/>
      <c r="G306" s="43"/>
      <c r="H306" s="44"/>
      <c r="I306" s="43"/>
      <c r="J306" s="43"/>
      <c r="K306" s="43"/>
      <c r="L306" s="43"/>
      <c r="O306" s="113"/>
      <c r="P306" s="113"/>
      <c r="Q306" s="113"/>
      <c r="R306" s="113"/>
      <c r="S306" s="113"/>
      <c r="T306" s="113"/>
      <c r="U306" s="113"/>
      <c r="V306" s="113"/>
      <c r="W306" s="114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27"/>
      <c r="AT306" s="113"/>
      <c r="AU306" s="113"/>
      <c r="AV306" s="113"/>
      <c r="AW306" s="113"/>
    </row>
    <row r="307" spans="1:49" s="61" customFormat="1" ht="24" customHeight="1">
      <c r="A307" s="46"/>
      <c r="B307" s="78" t="s">
        <v>217</v>
      </c>
      <c r="C307" s="43"/>
      <c r="D307" s="43"/>
      <c r="E307" s="43"/>
      <c r="F307" s="43"/>
      <c r="G307" s="43"/>
      <c r="H307" s="44"/>
      <c r="I307" s="43"/>
      <c r="J307" s="43"/>
      <c r="K307" s="43"/>
      <c r="L307" s="43"/>
      <c r="O307" s="113"/>
      <c r="P307" s="113"/>
      <c r="Q307" s="113"/>
      <c r="R307" s="113"/>
      <c r="S307" s="113"/>
      <c r="T307" s="113"/>
      <c r="U307" s="113"/>
      <c r="V307" s="113"/>
      <c r="W307" s="114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27"/>
      <c r="AT307" s="113"/>
      <c r="AU307" s="113"/>
      <c r="AV307" s="113"/>
      <c r="AW307" s="113"/>
    </row>
    <row r="308" spans="1:49" s="61" customFormat="1" ht="24" customHeight="1">
      <c r="A308" s="46"/>
      <c r="B308" s="78" t="s">
        <v>218</v>
      </c>
      <c r="C308" s="43"/>
      <c r="D308" s="43"/>
      <c r="E308" s="43"/>
      <c r="F308" s="43"/>
      <c r="G308" s="43"/>
      <c r="H308" s="44"/>
      <c r="I308" s="43"/>
      <c r="J308" s="43"/>
      <c r="K308" s="43"/>
      <c r="L308" s="43"/>
      <c r="O308" s="113"/>
      <c r="P308" s="113"/>
      <c r="Q308" s="113"/>
      <c r="R308" s="113"/>
      <c r="S308" s="113"/>
      <c r="T308" s="113"/>
      <c r="U308" s="113"/>
      <c r="V308" s="113"/>
      <c r="W308" s="114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27"/>
      <c r="AT308" s="113"/>
      <c r="AU308" s="113"/>
      <c r="AV308" s="113"/>
      <c r="AW308" s="113"/>
    </row>
    <row r="309" spans="1:49" s="61" customFormat="1" ht="24" customHeight="1">
      <c r="A309" s="46"/>
      <c r="B309" s="80" t="s">
        <v>289</v>
      </c>
      <c r="C309" s="43"/>
      <c r="D309" s="43"/>
      <c r="E309" s="43"/>
      <c r="F309" s="43"/>
      <c r="G309" s="43"/>
      <c r="H309" s="44"/>
      <c r="I309" s="43"/>
      <c r="J309" s="43"/>
      <c r="K309" s="43"/>
      <c r="L309" s="43"/>
      <c r="O309" s="113"/>
      <c r="P309" s="113"/>
      <c r="Q309" s="113"/>
      <c r="R309" s="113"/>
      <c r="S309" s="113"/>
      <c r="T309" s="113"/>
      <c r="U309" s="113"/>
      <c r="V309" s="113"/>
      <c r="W309" s="114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27"/>
      <c r="AT309" s="113"/>
      <c r="AU309" s="113"/>
      <c r="AV309" s="113"/>
      <c r="AW309" s="113"/>
    </row>
    <row r="310" spans="1:49" s="61" customFormat="1" ht="24" customHeight="1">
      <c r="A310" s="46"/>
      <c r="B310" s="78" t="s">
        <v>219</v>
      </c>
      <c r="C310" s="43"/>
      <c r="D310" s="43"/>
      <c r="E310" s="43"/>
      <c r="F310" s="43"/>
      <c r="G310" s="43"/>
      <c r="H310" s="44"/>
      <c r="I310" s="43"/>
      <c r="J310" s="43"/>
      <c r="K310" s="43"/>
      <c r="L310" s="43"/>
      <c r="O310" s="113"/>
      <c r="P310" s="113"/>
      <c r="Q310" s="113"/>
      <c r="R310" s="113"/>
      <c r="S310" s="113"/>
      <c r="T310" s="113"/>
      <c r="U310" s="113"/>
      <c r="V310" s="113"/>
      <c r="W310" s="114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27"/>
      <c r="AT310" s="113"/>
      <c r="AU310" s="113"/>
      <c r="AV310" s="113"/>
      <c r="AW310" s="113"/>
    </row>
    <row r="311" spans="1:49" s="61" customFormat="1" ht="24" customHeight="1">
      <c r="A311" s="46"/>
      <c r="B311" s="78" t="s">
        <v>220</v>
      </c>
      <c r="C311" s="43"/>
      <c r="D311" s="43"/>
      <c r="E311" s="43"/>
      <c r="F311" s="43"/>
      <c r="G311" s="43"/>
      <c r="H311" s="44"/>
      <c r="I311" s="43"/>
      <c r="J311" s="43"/>
      <c r="K311" s="43"/>
      <c r="L311" s="43"/>
      <c r="O311" s="113"/>
      <c r="P311" s="113"/>
      <c r="Q311" s="113"/>
      <c r="R311" s="113"/>
      <c r="S311" s="113"/>
      <c r="T311" s="113"/>
      <c r="U311" s="113"/>
      <c r="V311" s="113"/>
      <c r="W311" s="114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27"/>
      <c r="AT311" s="113"/>
      <c r="AU311" s="113"/>
      <c r="AV311" s="113"/>
      <c r="AW311" s="113"/>
    </row>
    <row r="312" spans="1:49" s="61" customFormat="1" ht="24" customHeight="1">
      <c r="A312" s="46"/>
      <c r="B312" s="78" t="s">
        <v>221</v>
      </c>
      <c r="C312" s="43"/>
      <c r="D312" s="43"/>
      <c r="E312" s="43"/>
      <c r="F312" s="43"/>
      <c r="G312" s="43"/>
      <c r="H312" s="44"/>
      <c r="I312" s="43"/>
      <c r="J312" s="43"/>
      <c r="K312" s="43"/>
      <c r="L312" s="43"/>
      <c r="O312" s="113"/>
      <c r="P312" s="113"/>
      <c r="Q312" s="113"/>
      <c r="R312" s="113"/>
      <c r="S312" s="113"/>
      <c r="T312" s="113"/>
      <c r="U312" s="113"/>
      <c r="V312" s="113"/>
      <c r="W312" s="114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27"/>
      <c r="AT312" s="113"/>
      <c r="AU312" s="113"/>
      <c r="AV312" s="113"/>
      <c r="AW312" s="113"/>
    </row>
    <row r="313" spans="1:49" s="61" customFormat="1" ht="24" customHeight="1">
      <c r="A313" s="46"/>
      <c r="B313" s="78" t="s">
        <v>222</v>
      </c>
      <c r="C313" s="43"/>
      <c r="D313" s="43"/>
      <c r="E313" s="43"/>
      <c r="F313" s="43"/>
      <c r="G313" s="43"/>
      <c r="H313" s="44"/>
      <c r="I313" s="43"/>
      <c r="J313" s="43"/>
      <c r="K313" s="43"/>
      <c r="L313" s="43"/>
      <c r="O313" s="113"/>
      <c r="P313" s="113"/>
      <c r="Q313" s="113"/>
      <c r="R313" s="113"/>
      <c r="S313" s="113"/>
      <c r="T313" s="113"/>
      <c r="U313" s="113"/>
      <c r="V313" s="113"/>
      <c r="W313" s="114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27"/>
      <c r="AT313" s="113"/>
      <c r="AU313" s="113"/>
      <c r="AV313" s="113"/>
      <c r="AW313" s="113"/>
    </row>
    <row r="314" spans="1:49" s="61" customFormat="1" ht="24" customHeight="1">
      <c r="A314" s="46"/>
      <c r="B314" s="78" t="s">
        <v>223</v>
      </c>
      <c r="C314" s="43"/>
      <c r="D314" s="43"/>
      <c r="E314" s="43"/>
      <c r="F314" s="43"/>
      <c r="G314" s="43"/>
      <c r="H314" s="44"/>
      <c r="I314" s="43"/>
      <c r="J314" s="43"/>
      <c r="K314" s="43"/>
      <c r="L314" s="43"/>
      <c r="O314" s="113"/>
      <c r="P314" s="113"/>
      <c r="Q314" s="113"/>
      <c r="R314" s="113"/>
      <c r="S314" s="113"/>
      <c r="T314" s="113"/>
      <c r="U314" s="113"/>
      <c r="V314" s="113"/>
      <c r="W314" s="114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27"/>
      <c r="AT314" s="113"/>
      <c r="AU314" s="113"/>
      <c r="AV314" s="113"/>
      <c r="AW314" s="113"/>
    </row>
    <row r="315" spans="1:49" s="61" customFormat="1" ht="24" customHeight="1">
      <c r="A315" s="46"/>
      <c r="B315" s="78" t="s">
        <v>224</v>
      </c>
      <c r="C315" s="43"/>
      <c r="D315" s="43"/>
      <c r="E315" s="43"/>
      <c r="F315" s="43"/>
      <c r="G315" s="43"/>
      <c r="H315" s="44"/>
      <c r="I315" s="43"/>
      <c r="J315" s="43"/>
      <c r="K315" s="43"/>
      <c r="L315" s="43"/>
      <c r="O315" s="113"/>
      <c r="P315" s="113"/>
      <c r="Q315" s="113"/>
      <c r="R315" s="113"/>
      <c r="S315" s="113"/>
      <c r="T315" s="113"/>
      <c r="U315" s="113"/>
      <c r="V315" s="113"/>
      <c r="W315" s="114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27"/>
      <c r="AT315" s="113"/>
      <c r="AU315" s="113"/>
      <c r="AV315" s="113"/>
      <c r="AW315" s="113"/>
    </row>
    <row r="316" spans="1:49" s="61" customFormat="1" ht="24" customHeight="1">
      <c r="A316" s="46"/>
      <c r="B316" s="78" t="s">
        <v>225</v>
      </c>
      <c r="C316" s="43"/>
      <c r="D316" s="43"/>
      <c r="E316" s="43"/>
      <c r="F316" s="43"/>
      <c r="G316" s="43"/>
      <c r="H316" s="44"/>
      <c r="I316" s="43"/>
      <c r="J316" s="43"/>
      <c r="K316" s="43"/>
      <c r="L316" s="43"/>
      <c r="O316" s="113"/>
      <c r="P316" s="113"/>
      <c r="Q316" s="113"/>
      <c r="R316" s="113"/>
      <c r="S316" s="113"/>
      <c r="T316" s="113"/>
      <c r="U316" s="113"/>
      <c r="V316" s="113"/>
      <c r="W316" s="114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27"/>
      <c r="AT316" s="113"/>
      <c r="AU316" s="113"/>
      <c r="AV316" s="113"/>
      <c r="AW316" s="113"/>
    </row>
    <row r="317" spans="1:49" s="61" customFormat="1" ht="24" customHeight="1">
      <c r="A317" s="46"/>
      <c r="B317" s="78" t="s">
        <v>226</v>
      </c>
      <c r="C317" s="43"/>
      <c r="D317" s="43"/>
      <c r="E317" s="43"/>
      <c r="F317" s="43"/>
      <c r="G317" s="43"/>
      <c r="H317" s="44"/>
      <c r="I317" s="43"/>
      <c r="J317" s="43"/>
      <c r="K317" s="43"/>
      <c r="L317" s="43"/>
      <c r="O317" s="113"/>
      <c r="P317" s="113"/>
      <c r="Q317" s="113"/>
      <c r="R317" s="113"/>
      <c r="S317" s="113"/>
      <c r="T317" s="113"/>
      <c r="U317" s="113"/>
      <c r="V317" s="113"/>
      <c r="W317" s="114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27"/>
      <c r="AT317" s="113"/>
      <c r="AU317" s="113"/>
      <c r="AV317" s="113"/>
      <c r="AW317" s="113"/>
    </row>
    <row r="318" spans="1:49" s="61" customFormat="1" ht="24" customHeight="1">
      <c r="A318" s="46"/>
      <c r="B318" s="78" t="s">
        <v>227</v>
      </c>
      <c r="C318" s="43"/>
      <c r="D318" s="43"/>
      <c r="E318" s="43"/>
      <c r="F318" s="43"/>
      <c r="G318" s="43"/>
      <c r="H318" s="44"/>
      <c r="I318" s="43"/>
      <c r="J318" s="43"/>
      <c r="K318" s="43"/>
      <c r="L318" s="43"/>
      <c r="O318" s="113"/>
      <c r="P318" s="113"/>
      <c r="Q318" s="113"/>
      <c r="R318" s="113"/>
      <c r="S318" s="113"/>
      <c r="T318" s="113"/>
      <c r="U318" s="113"/>
      <c r="V318" s="113"/>
      <c r="W318" s="114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27"/>
      <c r="AT318" s="113"/>
      <c r="AU318" s="113"/>
      <c r="AV318" s="113"/>
      <c r="AW318" s="113"/>
    </row>
    <row r="319" spans="1:49" s="61" customFormat="1" ht="24" customHeight="1">
      <c r="A319" s="46"/>
      <c r="B319" s="78" t="s">
        <v>228</v>
      </c>
      <c r="C319" s="43"/>
      <c r="D319" s="43"/>
      <c r="E319" s="43"/>
      <c r="F319" s="43"/>
      <c r="G319" s="43"/>
      <c r="H319" s="44"/>
      <c r="I319" s="43"/>
      <c r="J319" s="43"/>
      <c r="K319" s="43"/>
      <c r="L319" s="43"/>
      <c r="O319" s="113"/>
      <c r="P319" s="113"/>
      <c r="Q319" s="113"/>
      <c r="R319" s="113"/>
      <c r="S319" s="113"/>
      <c r="T319" s="113"/>
      <c r="U319" s="113"/>
      <c r="V319" s="113"/>
      <c r="W319" s="114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27"/>
      <c r="AT319" s="113"/>
      <c r="AU319" s="113"/>
      <c r="AV319" s="113"/>
      <c r="AW319" s="113"/>
    </row>
    <row r="320" spans="1:49" s="61" customFormat="1" ht="24" customHeight="1">
      <c r="A320" s="46"/>
      <c r="B320" s="78" t="s">
        <v>229</v>
      </c>
      <c r="C320" s="43"/>
      <c r="D320" s="43"/>
      <c r="E320" s="43"/>
      <c r="F320" s="43"/>
      <c r="G320" s="43"/>
      <c r="H320" s="44"/>
      <c r="I320" s="43"/>
      <c r="J320" s="43"/>
      <c r="K320" s="43"/>
      <c r="L320" s="43"/>
      <c r="O320" s="113"/>
      <c r="P320" s="113"/>
      <c r="Q320" s="113"/>
      <c r="R320" s="113"/>
      <c r="S320" s="113"/>
      <c r="T320" s="113"/>
      <c r="U320" s="113"/>
      <c r="V320" s="113"/>
      <c r="W320" s="114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27"/>
      <c r="AT320" s="113"/>
      <c r="AU320" s="113"/>
      <c r="AV320" s="113"/>
      <c r="AW320" s="113"/>
    </row>
    <row r="321" spans="1:49" s="61" customFormat="1" ht="24" customHeight="1">
      <c r="A321" s="46"/>
      <c r="B321" s="78" t="s">
        <v>230</v>
      </c>
      <c r="C321" s="43"/>
      <c r="D321" s="43"/>
      <c r="E321" s="43"/>
      <c r="F321" s="43"/>
      <c r="G321" s="43"/>
      <c r="H321" s="44"/>
      <c r="I321" s="43"/>
      <c r="J321" s="43"/>
      <c r="K321" s="43"/>
      <c r="L321" s="43"/>
      <c r="O321" s="113"/>
      <c r="P321" s="113"/>
      <c r="Q321" s="113"/>
      <c r="R321" s="113"/>
      <c r="S321" s="113"/>
      <c r="T321" s="113"/>
      <c r="U321" s="113"/>
      <c r="V321" s="113"/>
      <c r="W321" s="114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27"/>
      <c r="AT321" s="113"/>
      <c r="AU321" s="113"/>
      <c r="AV321" s="113"/>
      <c r="AW321" s="113"/>
    </row>
    <row r="322" spans="1:49" s="61" customFormat="1" ht="24" customHeight="1">
      <c r="A322" s="46"/>
      <c r="B322" s="78" t="s">
        <v>266</v>
      </c>
      <c r="C322" s="43"/>
      <c r="D322" s="43"/>
      <c r="E322" s="43"/>
      <c r="F322" s="43"/>
      <c r="G322" s="43"/>
      <c r="H322" s="44"/>
      <c r="I322" s="43"/>
      <c r="J322" s="43"/>
      <c r="K322" s="43"/>
      <c r="L322" s="43"/>
      <c r="O322" s="113"/>
      <c r="P322" s="113"/>
      <c r="Q322" s="113"/>
      <c r="R322" s="113"/>
      <c r="S322" s="113"/>
      <c r="T322" s="113"/>
      <c r="U322" s="113"/>
      <c r="V322" s="113"/>
      <c r="W322" s="114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27"/>
      <c r="AT322" s="113"/>
      <c r="AU322" s="113"/>
      <c r="AV322" s="113"/>
      <c r="AW322" s="113"/>
    </row>
    <row r="323" spans="1:49" s="61" customFormat="1" ht="24" customHeight="1">
      <c r="A323" s="46"/>
      <c r="B323" s="43"/>
      <c r="C323" s="43"/>
      <c r="D323" s="43"/>
      <c r="E323" s="43"/>
      <c r="F323" s="43"/>
      <c r="G323" s="43"/>
      <c r="H323" s="44"/>
      <c r="I323" s="43"/>
      <c r="J323" s="43"/>
      <c r="K323" s="43"/>
      <c r="L323" s="43"/>
      <c r="O323" s="113"/>
      <c r="P323" s="113"/>
      <c r="Q323" s="113"/>
      <c r="R323" s="113"/>
      <c r="S323" s="113"/>
      <c r="T323" s="113"/>
      <c r="U323" s="113"/>
      <c r="V323" s="113"/>
      <c r="W323" s="114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27"/>
      <c r="AT323" s="113"/>
      <c r="AU323" s="113"/>
      <c r="AV323" s="113"/>
      <c r="AW323" s="113"/>
    </row>
    <row r="324" spans="1:49" s="61" customFormat="1" ht="24" customHeight="1">
      <c r="A324" s="46"/>
      <c r="B324" s="43"/>
      <c r="C324" s="43"/>
      <c r="D324" s="43"/>
      <c r="E324" s="43"/>
      <c r="F324" s="43"/>
      <c r="G324" s="43"/>
      <c r="H324" s="44"/>
      <c r="I324" s="43"/>
      <c r="J324" s="43"/>
      <c r="K324" s="43"/>
      <c r="L324" s="43"/>
      <c r="O324" s="113"/>
      <c r="P324" s="113"/>
      <c r="Q324" s="113"/>
      <c r="R324" s="113"/>
      <c r="S324" s="113"/>
      <c r="T324" s="113"/>
      <c r="U324" s="113"/>
      <c r="V324" s="113"/>
      <c r="W324" s="114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27"/>
      <c r="AT324" s="113"/>
      <c r="AU324" s="113"/>
      <c r="AV324" s="113"/>
      <c r="AW324" s="113"/>
    </row>
    <row r="325" spans="1:49" s="61" customFormat="1" ht="24" customHeight="1">
      <c r="A325" s="46"/>
      <c r="B325" s="43"/>
      <c r="C325" s="43"/>
      <c r="D325" s="43"/>
      <c r="E325" s="43"/>
      <c r="F325" s="43"/>
      <c r="G325" s="43"/>
      <c r="H325" s="44"/>
      <c r="I325" s="43"/>
      <c r="J325" s="43"/>
      <c r="K325" s="43"/>
      <c r="L325" s="43"/>
      <c r="O325" s="113"/>
      <c r="P325" s="113"/>
      <c r="Q325" s="113"/>
      <c r="R325" s="113"/>
      <c r="S325" s="113"/>
      <c r="T325" s="113"/>
      <c r="U325" s="113"/>
      <c r="V325" s="113"/>
      <c r="W325" s="114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27"/>
      <c r="AT325" s="113"/>
      <c r="AU325" s="113"/>
      <c r="AV325" s="113"/>
      <c r="AW325" s="113"/>
    </row>
    <row r="326" spans="1:49" s="61" customFormat="1" ht="24" customHeight="1">
      <c r="A326" s="46"/>
      <c r="B326" s="43"/>
      <c r="C326" s="43"/>
      <c r="D326" s="43"/>
      <c r="E326" s="43"/>
      <c r="F326" s="43"/>
      <c r="G326" s="43"/>
      <c r="H326" s="44"/>
      <c r="I326" s="43"/>
      <c r="J326" s="43"/>
      <c r="K326" s="43"/>
      <c r="L326" s="43"/>
      <c r="O326" s="113"/>
      <c r="P326" s="113"/>
      <c r="Q326" s="113"/>
      <c r="R326" s="113"/>
      <c r="S326" s="113"/>
      <c r="T326" s="113"/>
      <c r="U326" s="113"/>
      <c r="V326" s="113"/>
      <c r="W326" s="114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27"/>
      <c r="AT326" s="113"/>
      <c r="AU326" s="113"/>
      <c r="AV326" s="113"/>
      <c r="AW326" s="113"/>
    </row>
    <row r="327" spans="1:49" s="61" customFormat="1" ht="24" customHeight="1">
      <c r="A327" s="46"/>
      <c r="B327" s="43"/>
      <c r="C327" s="43"/>
      <c r="D327" s="43"/>
      <c r="E327" s="43"/>
      <c r="F327" s="43"/>
      <c r="G327" s="43"/>
      <c r="H327" s="44"/>
      <c r="I327" s="43"/>
      <c r="J327" s="43"/>
      <c r="K327" s="43"/>
      <c r="L327" s="43"/>
      <c r="O327" s="113"/>
      <c r="P327" s="113"/>
      <c r="Q327" s="113"/>
      <c r="R327" s="113"/>
      <c r="S327" s="113"/>
      <c r="T327" s="113"/>
      <c r="U327" s="113"/>
      <c r="V327" s="113"/>
      <c r="W327" s="114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27"/>
      <c r="AT327" s="113"/>
      <c r="AU327" s="113"/>
      <c r="AV327" s="113"/>
      <c r="AW327" s="113"/>
    </row>
    <row r="328" spans="1:49" s="61" customFormat="1" ht="24" customHeight="1">
      <c r="A328" s="46"/>
      <c r="B328" s="43"/>
      <c r="C328" s="43"/>
      <c r="D328" s="43"/>
      <c r="E328" s="43"/>
      <c r="F328" s="43"/>
      <c r="G328" s="43"/>
      <c r="H328" s="44"/>
      <c r="I328" s="43"/>
      <c r="J328" s="43"/>
      <c r="K328" s="43"/>
      <c r="L328" s="43"/>
      <c r="O328" s="113"/>
      <c r="P328" s="113"/>
      <c r="Q328" s="113"/>
      <c r="R328" s="113"/>
      <c r="S328" s="113"/>
      <c r="T328" s="113"/>
      <c r="U328" s="113"/>
      <c r="V328" s="113"/>
      <c r="W328" s="114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27"/>
      <c r="AT328" s="113"/>
      <c r="AU328" s="113"/>
      <c r="AV328" s="113"/>
      <c r="AW328" s="113"/>
    </row>
    <row r="329" spans="1:49" s="61" customFormat="1" ht="24" customHeight="1">
      <c r="A329" s="46"/>
      <c r="B329" s="43"/>
      <c r="C329" s="43"/>
      <c r="D329" s="43"/>
      <c r="E329" s="43"/>
      <c r="F329" s="43"/>
      <c r="G329" s="43"/>
      <c r="H329" s="44"/>
      <c r="I329" s="43"/>
      <c r="J329" s="43"/>
      <c r="K329" s="43"/>
      <c r="L329" s="43"/>
      <c r="O329" s="113"/>
      <c r="P329" s="113"/>
      <c r="Q329" s="113"/>
      <c r="R329" s="113"/>
      <c r="S329" s="113"/>
      <c r="T329" s="113"/>
      <c r="U329" s="113"/>
      <c r="V329" s="113"/>
      <c r="W329" s="114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27"/>
      <c r="AT329" s="113"/>
      <c r="AU329" s="113"/>
      <c r="AV329" s="113"/>
      <c r="AW329" s="113"/>
    </row>
    <row r="330" spans="1:49" s="61" customFormat="1" ht="24" customHeight="1">
      <c r="A330" s="46"/>
      <c r="B330" s="43"/>
      <c r="C330" s="43"/>
      <c r="D330" s="43"/>
      <c r="E330" s="43"/>
      <c r="F330" s="43"/>
      <c r="G330" s="43"/>
      <c r="H330" s="44"/>
      <c r="I330" s="43"/>
      <c r="J330" s="43"/>
      <c r="K330" s="43"/>
      <c r="L330" s="43"/>
      <c r="O330" s="113"/>
      <c r="P330" s="113"/>
      <c r="Q330" s="113"/>
      <c r="R330" s="113"/>
      <c r="S330" s="113"/>
      <c r="T330" s="113"/>
      <c r="U330" s="113"/>
      <c r="V330" s="113"/>
      <c r="W330" s="114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27"/>
      <c r="AT330" s="113"/>
      <c r="AU330" s="113"/>
      <c r="AV330" s="113"/>
      <c r="AW330" s="113"/>
    </row>
    <row r="331" spans="1:49" s="61" customFormat="1" ht="24" customHeight="1">
      <c r="A331" s="46"/>
      <c r="B331" s="43"/>
      <c r="C331" s="43"/>
      <c r="D331" s="43"/>
      <c r="E331" s="43"/>
      <c r="F331" s="43"/>
      <c r="G331" s="43"/>
      <c r="H331" s="44"/>
      <c r="I331" s="43"/>
      <c r="J331" s="43"/>
      <c r="K331" s="43"/>
      <c r="L331" s="43"/>
      <c r="O331" s="113"/>
      <c r="P331" s="113"/>
      <c r="Q331" s="113"/>
      <c r="R331" s="113"/>
      <c r="S331" s="113"/>
      <c r="T331" s="113"/>
      <c r="U331" s="113"/>
      <c r="V331" s="113"/>
      <c r="W331" s="114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27"/>
      <c r="AT331" s="113"/>
      <c r="AU331" s="113"/>
      <c r="AV331" s="113"/>
      <c r="AW331" s="113"/>
    </row>
    <row r="332" spans="1:49" s="61" customFormat="1" ht="24" customHeight="1">
      <c r="A332" s="46"/>
      <c r="B332" s="43"/>
      <c r="C332" s="43"/>
      <c r="D332" s="43"/>
      <c r="E332" s="43"/>
      <c r="F332" s="43"/>
      <c r="G332" s="43"/>
      <c r="H332" s="44"/>
      <c r="I332" s="43"/>
      <c r="J332" s="43"/>
      <c r="K332" s="43"/>
      <c r="L332" s="43"/>
      <c r="O332" s="113"/>
      <c r="P332" s="113"/>
      <c r="Q332" s="113"/>
      <c r="R332" s="113"/>
      <c r="S332" s="113"/>
      <c r="T332" s="113"/>
      <c r="U332" s="113"/>
      <c r="V332" s="113"/>
      <c r="W332" s="114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27"/>
      <c r="AT332" s="113"/>
      <c r="AU332" s="113"/>
      <c r="AV332" s="113"/>
      <c r="AW332" s="113"/>
    </row>
    <row r="333" spans="1:49" s="61" customFormat="1" ht="24" customHeight="1">
      <c r="A333" s="46"/>
      <c r="B333" s="43"/>
      <c r="C333" s="43"/>
      <c r="D333" s="43"/>
      <c r="E333" s="43"/>
      <c r="F333" s="43"/>
      <c r="G333" s="43"/>
      <c r="H333" s="44"/>
      <c r="I333" s="43"/>
      <c r="J333" s="43"/>
      <c r="K333" s="43"/>
      <c r="L333" s="43"/>
      <c r="O333" s="113"/>
      <c r="P333" s="113"/>
      <c r="Q333" s="113"/>
      <c r="R333" s="113"/>
      <c r="S333" s="113"/>
      <c r="T333" s="113"/>
      <c r="U333" s="113"/>
      <c r="V333" s="113"/>
      <c r="W333" s="114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27"/>
      <c r="AT333" s="113"/>
      <c r="AU333" s="113"/>
      <c r="AV333" s="113"/>
      <c r="AW333" s="113"/>
    </row>
    <row r="334" spans="1:49" s="61" customFormat="1" ht="24" customHeight="1">
      <c r="A334" s="46"/>
      <c r="B334" s="43"/>
      <c r="C334" s="43"/>
      <c r="D334" s="43"/>
      <c r="E334" s="43"/>
      <c r="F334" s="43"/>
      <c r="G334" s="43"/>
      <c r="H334" s="44"/>
      <c r="I334" s="43"/>
      <c r="J334" s="43"/>
      <c r="K334" s="43"/>
      <c r="L334" s="43"/>
      <c r="O334" s="113"/>
      <c r="P334" s="113"/>
      <c r="Q334" s="113"/>
      <c r="R334" s="113"/>
      <c r="S334" s="113"/>
      <c r="T334" s="113"/>
      <c r="U334" s="113"/>
      <c r="V334" s="113"/>
      <c r="W334" s="114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27"/>
      <c r="AT334" s="113"/>
      <c r="AU334" s="113"/>
      <c r="AV334" s="113"/>
      <c r="AW334" s="113"/>
    </row>
    <row r="335" spans="1:49" s="61" customFormat="1" ht="24" customHeight="1">
      <c r="A335" s="46"/>
      <c r="B335" s="43"/>
      <c r="C335" s="43"/>
      <c r="D335" s="43"/>
      <c r="E335" s="43"/>
      <c r="F335" s="43"/>
      <c r="G335" s="43"/>
      <c r="H335" s="44"/>
      <c r="I335" s="43"/>
      <c r="J335" s="43"/>
      <c r="K335" s="43"/>
      <c r="L335" s="43"/>
      <c r="O335" s="113"/>
      <c r="P335" s="113"/>
      <c r="Q335" s="113"/>
      <c r="R335" s="113"/>
      <c r="S335" s="113"/>
      <c r="T335" s="113"/>
      <c r="U335" s="113"/>
      <c r="V335" s="113"/>
      <c r="W335" s="114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27"/>
      <c r="AT335" s="113"/>
      <c r="AU335" s="113"/>
      <c r="AV335" s="113"/>
      <c r="AW335" s="113"/>
    </row>
    <row r="336" spans="1:49" s="61" customFormat="1" ht="24" customHeight="1">
      <c r="A336" s="46"/>
      <c r="B336" s="43"/>
      <c r="C336" s="43"/>
      <c r="D336" s="43"/>
      <c r="E336" s="43"/>
      <c r="F336" s="43"/>
      <c r="G336" s="43"/>
      <c r="H336" s="44"/>
      <c r="I336" s="43"/>
      <c r="J336" s="43"/>
      <c r="K336" s="43"/>
      <c r="L336" s="43"/>
      <c r="O336" s="113"/>
      <c r="P336" s="113"/>
      <c r="Q336" s="113"/>
      <c r="R336" s="113"/>
      <c r="S336" s="113"/>
      <c r="T336" s="113"/>
      <c r="U336" s="113"/>
      <c r="V336" s="113"/>
      <c r="W336" s="114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27"/>
      <c r="AT336" s="113"/>
      <c r="AU336" s="113"/>
      <c r="AV336" s="113"/>
      <c r="AW336" s="113"/>
    </row>
    <row r="337" spans="1:49" s="61" customFormat="1" ht="24" customHeight="1">
      <c r="A337" s="46"/>
      <c r="B337" s="43"/>
      <c r="C337" s="43"/>
      <c r="D337" s="43"/>
      <c r="E337" s="43"/>
      <c r="F337" s="43"/>
      <c r="G337" s="43"/>
      <c r="H337" s="44"/>
      <c r="I337" s="43"/>
      <c r="J337" s="43"/>
      <c r="K337" s="43"/>
      <c r="L337" s="43"/>
      <c r="O337" s="113"/>
      <c r="P337" s="113"/>
      <c r="Q337" s="113"/>
      <c r="R337" s="113"/>
      <c r="S337" s="113"/>
      <c r="T337" s="113"/>
      <c r="U337" s="113"/>
      <c r="V337" s="113"/>
      <c r="W337" s="114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27"/>
      <c r="AT337" s="113"/>
      <c r="AU337" s="113"/>
      <c r="AV337" s="113"/>
      <c r="AW337" s="113"/>
    </row>
    <row r="338" spans="1:49" s="61" customFormat="1" ht="24" customHeight="1">
      <c r="A338" s="46"/>
      <c r="B338" s="43"/>
      <c r="C338" s="43"/>
      <c r="D338" s="43"/>
      <c r="E338" s="43"/>
      <c r="F338" s="43"/>
      <c r="G338" s="43"/>
      <c r="H338" s="44"/>
      <c r="I338" s="43"/>
      <c r="J338" s="43"/>
      <c r="K338" s="43"/>
      <c r="L338" s="43"/>
      <c r="O338" s="113"/>
      <c r="P338" s="113"/>
      <c r="Q338" s="113"/>
      <c r="R338" s="113"/>
      <c r="S338" s="113"/>
      <c r="T338" s="113"/>
      <c r="U338" s="113"/>
      <c r="V338" s="113"/>
      <c r="W338" s="114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27"/>
      <c r="AT338" s="113"/>
      <c r="AU338" s="113"/>
      <c r="AV338" s="113"/>
      <c r="AW338" s="113"/>
    </row>
    <row r="339" spans="1:49" s="61" customFormat="1" ht="24" customHeight="1">
      <c r="A339" s="46"/>
      <c r="B339" s="43"/>
      <c r="C339" s="43"/>
      <c r="D339" s="43"/>
      <c r="E339" s="43"/>
      <c r="F339" s="43"/>
      <c r="G339" s="43"/>
      <c r="H339" s="44"/>
      <c r="I339" s="43"/>
      <c r="J339" s="43"/>
      <c r="K339" s="43"/>
      <c r="L339" s="43"/>
      <c r="O339" s="113"/>
      <c r="P339" s="113"/>
      <c r="Q339" s="113"/>
      <c r="R339" s="113"/>
      <c r="S339" s="113"/>
      <c r="T339" s="113"/>
      <c r="U339" s="113"/>
      <c r="V339" s="113"/>
      <c r="W339" s="114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27"/>
      <c r="AT339" s="113"/>
      <c r="AU339" s="113"/>
      <c r="AV339" s="113"/>
      <c r="AW339" s="113"/>
    </row>
    <row r="340" spans="1:49" s="61" customFormat="1" ht="24" customHeight="1">
      <c r="A340" s="46"/>
      <c r="B340" s="43"/>
      <c r="C340" s="43"/>
      <c r="D340" s="43"/>
      <c r="E340" s="43"/>
      <c r="F340" s="43"/>
      <c r="G340" s="43"/>
      <c r="H340" s="44"/>
      <c r="I340" s="43"/>
      <c r="J340" s="43"/>
      <c r="K340" s="43"/>
      <c r="L340" s="43"/>
      <c r="O340" s="113"/>
      <c r="P340" s="113"/>
      <c r="Q340" s="113"/>
      <c r="R340" s="113"/>
      <c r="S340" s="113"/>
      <c r="T340" s="113"/>
      <c r="U340" s="113"/>
      <c r="V340" s="113"/>
      <c r="W340" s="114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27"/>
      <c r="AT340" s="113"/>
      <c r="AU340" s="113"/>
      <c r="AV340" s="113"/>
      <c r="AW340" s="113"/>
    </row>
    <row r="341" spans="1:49" s="61" customFormat="1" ht="24" customHeight="1">
      <c r="A341" s="46"/>
      <c r="B341" s="43"/>
      <c r="C341" s="43"/>
      <c r="D341" s="43"/>
      <c r="E341" s="43"/>
      <c r="F341" s="43"/>
      <c r="G341" s="43"/>
      <c r="H341" s="44"/>
      <c r="I341" s="43"/>
      <c r="J341" s="43"/>
      <c r="K341" s="43"/>
      <c r="L341" s="43"/>
      <c r="O341" s="113"/>
      <c r="P341" s="113"/>
      <c r="Q341" s="113"/>
      <c r="R341" s="113"/>
      <c r="S341" s="113"/>
      <c r="T341" s="113"/>
      <c r="U341" s="113"/>
      <c r="V341" s="113"/>
      <c r="W341" s="114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27"/>
      <c r="AT341" s="113"/>
      <c r="AU341" s="113"/>
      <c r="AV341" s="113"/>
      <c r="AW341" s="113"/>
    </row>
    <row r="342" spans="1:49" s="61" customFormat="1" ht="24" customHeight="1">
      <c r="A342" s="46"/>
      <c r="B342" s="43"/>
      <c r="C342" s="43"/>
      <c r="D342" s="43"/>
      <c r="E342" s="43"/>
      <c r="F342" s="43"/>
      <c r="G342" s="43"/>
      <c r="H342" s="44"/>
      <c r="I342" s="43"/>
      <c r="J342" s="43"/>
      <c r="K342" s="43"/>
      <c r="L342" s="43"/>
      <c r="O342" s="113"/>
      <c r="P342" s="113"/>
      <c r="Q342" s="113"/>
      <c r="R342" s="113"/>
      <c r="S342" s="113"/>
      <c r="T342" s="113"/>
      <c r="U342" s="113"/>
      <c r="V342" s="113"/>
      <c r="W342" s="114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27"/>
      <c r="AT342" s="113"/>
      <c r="AU342" s="113"/>
      <c r="AV342" s="113"/>
      <c r="AW342" s="113"/>
    </row>
    <row r="343" spans="1:49" s="61" customFormat="1" ht="24" customHeight="1">
      <c r="A343" s="46"/>
      <c r="B343" s="43"/>
      <c r="C343" s="43"/>
      <c r="D343" s="43"/>
      <c r="E343" s="43"/>
      <c r="F343" s="43"/>
      <c r="G343" s="43"/>
      <c r="H343" s="44"/>
      <c r="I343" s="43"/>
      <c r="J343" s="43"/>
      <c r="K343" s="43"/>
      <c r="L343" s="43"/>
      <c r="O343" s="113"/>
      <c r="P343" s="113"/>
      <c r="Q343" s="113"/>
      <c r="R343" s="113"/>
      <c r="S343" s="113"/>
      <c r="T343" s="113"/>
      <c r="U343" s="113"/>
      <c r="V343" s="113"/>
      <c r="W343" s="114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27"/>
      <c r="AT343" s="113"/>
      <c r="AU343" s="113"/>
      <c r="AV343" s="113"/>
      <c r="AW343" s="113"/>
    </row>
    <row r="344" spans="1:49" s="61" customFormat="1" ht="24" customHeight="1">
      <c r="A344" s="46"/>
      <c r="B344" s="43"/>
      <c r="C344" s="43"/>
      <c r="D344" s="43"/>
      <c r="E344" s="43"/>
      <c r="F344" s="43"/>
      <c r="G344" s="43"/>
      <c r="H344" s="44"/>
      <c r="I344" s="43"/>
      <c r="J344" s="43"/>
      <c r="K344" s="43"/>
      <c r="L344" s="43"/>
      <c r="O344" s="113"/>
      <c r="P344" s="113"/>
      <c r="Q344" s="113"/>
      <c r="R344" s="113"/>
      <c r="S344" s="113"/>
      <c r="T344" s="113"/>
      <c r="U344" s="113"/>
      <c r="V344" s="113"/>
      <c r="W344" s="114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27"/>
      <c r="AT344" s="113"/>
      <c r="AU344" s="113"/>
      <c r="AV344" s="113"/>
      <c r="AW344" s="113"/>
    </row>
    <row r="345" spans="1:49" s="61" customFormat="1" ht="24" customHeight="1">
      <c r="A345" s="46"/>
      <c r="B345" s="43"/>
      <c r="C345" s="43"/>
      <c r="D345" s="43"/>
      <c r="E345" s="43"/>
      <c r="F345" s="43"/>
      <c r="G345" s="43"/>
      <c r="H345" s="44"/>
      <c r="I345" s="43"/>
      <c r="J345" s="43"/>
      <c r="K345" s="43"/>
      <c r="L345" s="43"/>
      <c r="O345" s="113"/>
      <c r="P345" s="113"/>
      <c r="Q345" s="113"/>
      <c r="R345" s="113"/>
      <c r="S345" s="113"/>
      <c r="T345" s="113"/>
      <c r="U345" s="113"/>
      <c r="V345" s="113"/>
      <c r="W345" s="114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27"/>
      <c r="AT345" s="113"/>
      <c r="AU345" s="113"/>
      <c r="AV345" s="113"/>
      <c r="AW345" s="113"/>
    </row>
    <row r="346" spans="1:49" s="61" customFormat="1" ht="24" customHeight="1">
      <c r="A346" s="46"/>
      <c r="B346" s="43"/>
      <c r="C346" s="43"/>
      <c r="D346" s="43"/>
      <c r="E346" s="43"/>
      <c r="F346" s="43"/>
      <c r="G346" s="43"/>
      <c r="H346" s="44"/>
      <c r="I346" s="43"/>
      <c r="J346" s="43"/>
      <c r="K346" s="43"/>
      <c r="L346" s="43"/>
      <c r="O346" s="113"/>
      <c r="P346" s="113"/>
      <c r="Q346" s="113"/>
      <c r="R346" s="113"/>
      <c r="S346" s="113"/>
      <c r="T346" s="113"/>
      <c r="U346" s="113"/>
      <c r="V346" s="113"/>
      <c r="W346" s="114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27"/>
      <c r="AT346" s="113"/>
      <c r="AU346" s="113"/>
      <c r="AV346" s="113"/>
      <c r="AW346" s="113"/>
    </row>
    <row r="347" spans="1:49" s="61" customFormat="1" ht="24" customHeight="1">
      <c r="A347" s="46"/>
      <c r="B347" s="43"/>
      <c r="C347" s="43"/>
      <c r="D347" s="43"/>
      <c r="E347" s="43"/>
      <c r="F347" s="43"/>
      <c r="G347" s="43"/>
      <c r="H347" s="44"/>
      <c r="I347" s="43"/>
      <c r="J347" s="43"/>
      <c r="K347" s="43"/>
      <c r="L347" s="43"/>
      <c r="O347" s="113"/>
      <c r="P347" s="113"/>
      <c r="Q347" s="113"/>
      <c r="R347" s="113"/>
      <c r="S347" s="113"/>
      <c r="T347" s="113"/>
      <c r="U347" s="113"/>
      <c r="V347" s="113"/>
      <c r="W347" s="114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27"/>
      <c r="AT347" s="113"/>
      <c r="AU347" s="113"/>
      <c r="AV347" s="113"/>
      <c r="AW347" s="113"/>
    </row>
    <row r="348" spans="1:49" s="61" customFormat="1" ht="24" customHeight="1">
      <c r="A348" s="46"/>
      <c r="B348" s="43"/>
      <c r="C348" s="43"/>
      <c r="D348" s="43"/>
      <c r="E348" s="43"/>
      <c r="F348" s="43"/>
      <c r="G348" s="43"/>
      <c r="H348" s="44"/>
      <c r="I348" s="43"/>
      <c r="J348" s="43"/>
      <c r="K348" s="43"/>
      <c r="L348" s="43"/>
      <c r="O348" s="113"/>
      <c r="P348" s="113"/>
      <c r="Q348" s="113"/>
      <c r="R348" s="113"/>
      <c r="S348" s="113"/>
      <c r="T348" s="113"/>
      <c r="U348" s="113"/>
      <c r="V348" s="113"/>
      <c r="W348" s="114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27"/>
      <c r="AT348" s="113"/>
      <c r="AU348" s="113"/>
      <c r="AV348" s="113"/>
      <c r="AW348" s="113"/>
    </row>
    <row r="349" spans="1:49" s="61" customFormat="1" ht="24" customHeight="1">
      <c r="A349" s="46"/>
      <c r="B349" s="43"/>
      <c r="C349" s="43"/>
      <c r="D349" s="43"/>
      <c r="E349" s="43"/>
      <c r="F349" s="43"/>
      <c r="G349" s="43"/>
      <c r="H349" s="44"/>
      <c r="I349" s="43"/>
      <c r="J349" s="43"/>
      <c r="K349" s="43"/>
      <c r="L349" s="43"/>
      <c r="O349" s="113"/>
      <c r="P349" s="113"/>
      <c r="Q349" s="113"/>
      <c r="R349" s="113"/>
      <c r="S349" s="113"/>
      <c r="T349" s="113"/>
      <c r="U349" s="113"/>
      <c r="V349" s="113"/>
      <c r="W349" s="114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27"/>
      <c r="AT349" s="113"/>
      <c r="AU349" s="113"/>
      <c r="AV349" s="113"/>
      <c r="AW349" s="113"/>
    </row>
    <row r="350" spans="1:49" s="61" customFormat="1" ht="24" customHeight="1">
      <c r="A350" s="46"/>
      <c r="B350" s="43"/>
      <c r="C350" s="43"/>
      <c r="D350" s="43"/>
      <c r="E350" s="43"/>
      <c r="F350" s="43"/>
      <c r="G350" s="43"/>
      <c r="H350" s="44"/>
      <c r="I350" s="43"/>
      <c r="J350" s="43"/>
      <c r="K350" s="43"/>
      <c r="L350" s="43"/>
      <c r="O350" s="113"/>
      <c r="P350" s="113"/>
      <c r="Q350" s="113"/>
      <c r="R350" s="113"/>
      <c r="S350" s="113"/>
      <c r="T350" s="113"/>
      <c r="U350" s="113"/>
      <c r="V350" s="113"/>
      <c r="W350" s="114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27"/>
      <c r="AT350" s="113"/>
      <c r="AU350" s="113"/>
      <c r="AV350" s="113"/>
      <c r="AW350" s="113"/>
    </row>
    <row r="351" spans="1:49" s="61" customFormat="1" ht="24" customHeight="1">
      <c r="A351" s="46"/>
      <c r="B351" s="43"/>
      <c r="C351" s="43"/>
      <c r="D351" s="43"/>
      <c r="E351" s="43"/>
      <c r="F351" s="43"/>
      <c r="G351" s="43"/>
      <c r="H351" s="44"/>
      <c r="I351" s="43"/>
      <c r="J351" s="43"/>
      <c r="K351" s="43"/>
      <c r="L351" s="43"/>
      <c r="O351" s="113"/>
      <c r="P351" s="113"/>
      <c r="Q351" s="113"/>
      <c r="R351" s="113"/>
      <c r="S351" s="113"/>
      <c r="T351" s="113"/>
      <c r="U351" s="113"/>
      <c r="V351" s="113"/>
      <c r="W351" s="114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27"/>
      <c r="AT351" s="113"/>
      <c r="AU351" s="113"/>
      <c r="AV351" s="113"/>
      <c r="AW351" s="113"/>
    </row>
    <row r="352" spans="1:49" s="61" customFormat="1" ht="24" customHeight="1">
      <c r="A352" s="46"/>
      <c r="B352" s="43"/>
      <c r="C352" s="43"/>
      <c r="D352" s="43"/>
      <c r="E352" s="43"/>
      <c r="F352" s="43"/>
      <c r="G352" s="43"/>
      <c r="H352" s="44"/>
      <c r="I352" s="43"/>
      <c r="J352" s="43"/>
      <c r="K352" s="43"/>
      <c r="L352" s="43"/>
      <c r="O352" s="113"/>
      <c r="P352" s="113"/>
      <c r="Q352" s="113"/>
      <c r="R352" s="113"/>
      <c r="S352" s="113"/>
      <c r="T352" s="113"/>
      <c r="U352" s="113"/>
      <c r="V352" s="113"/>
      <c r="W352" s="114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27"/>
      <c r="AT352" s="113"/>
      <c r="AU352" s="113"/>
      <c r="AV352" s="113"/>
      <c r="AW352" s="113"/>
    </row>
    <row r="353" spans="1:49" s="61" customFormat="1" ht="24" customHeight="1">
      <c r="A353" s="46"/>
      <c r="B353" s="43"/>
      <c r="C353" s="43"/>
      <c r="D353" s="43"/>
      <c r="E353" s="43"/>
      <c r="F353" s="43"/>
      <c r="G353" s="43"/>
      <c r="H353" s="44"/>
      <c r="I353" s="43"/>
      <c r="J353" s="43"/>
      <c r="K353" s="43"/>
      <c r="L353" s="43"/>
      <c r="O353" s="113"/>
      <c r="P353" s="113"/>
      <c r="Q353" s="113"/>
      <c r="R353" s="113"/>
      <c r="S353" s="113"/>
      <c r="T353" s="113"/>
      <c r="U353" s="113"/>
      <c r="V353" s="113"/>
      <c r="W353" s="114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27"/>
      <c r="AT353" s="113"/>
      <c r="AU353" s="113"/>
      <c r="AV353" s="113"/>
      <c r="AW353" s="113"/>
    </row>
    <row r="354" spans="1:49" s="61" customFormat="1" ht="24" customHeight="1">
      <c r="A354" s="46"/>
      <c r="B354" s="43"/>
      <c r="C354" s="43"/>
      <c r="D354" s="43"/>
      <c r="E354" s="43"/>
      <c r="F354" s="43"/>
      <c r="G354" s="43"/>
      <c r="H354" s="44"/>
      <c r="I354" s="43"/>
      <c r="J354" s="43"/>
      <c r="K354" s="43"/>
      <c r="L354" s="43"/>
      <c r="O354" s="113"/>
      <c r="P354" s="113"/>
      <c r="Q354" s="113"/>
      <c r="R354" s="113"/>
      <c r="S354" s="113"/>
      <c r="T354" s="113"/>
      <c r="U354" s="113"/>
      <c r="V354" s="113"/>
      <c r="W354" s="114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27"/>
      <c r="AT354" s="113"/>
      <c r="AU354" s="113"/>
      <c r="AV354" s="113"/>
      <c r="AW354" s="113"/>
    </row>
    <row r="355" spans="1:49" s="61" customFormat="1" ht="24" customHeight="1">
      <c r="A355" s="46"/>
      <c r="B355" s="43"/>
      <c r="C355" s="43"/>
      <c r="D355" s="43"/>
      <c r="E355" s="43"/>
      <c r="F355" s="43"/>
      <c r="G355" s="43"/>
      <c r="H355" s="44"/>
      <c r="I355" s="43"/>
      <c r="J355" s="43"/>
      <c r="K355" s="43"/>
      <c r="L355" s="43"/>
      <c r="O355" s="113"/>
      <c r="P355" s="113"/>
      <c r="Q355" s="113"/>
      <c r="R355" s="113"/>
      <c r="S355" s="113"/>
      <c r="T355" s="113"/>
      <c r="U355" s="113"/>
      <c r="V355" s="113"/>
      <c r="W355" s="114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27"/>
      <c r="AT355" s="113"/>
      <c r="AU355" s="113"/>
      <c r="AV355" s="113"/>
      <c r="AW355" s="113"/>
    </row>
    <row r="356" spans="1:49" s="61" customFormat="1" ht="24" customHeight="1">
      <c r="A356" s="46"/>
      <c r="B356" s="43"/>
      <c r="C356" s="43"/>
      <c r="D356" s="43"/>
      <c r="E356" s="43"/>
      <c r="F356" s="43"/>
      <c r="G356" s="43"/>
      <c r="H356" s="44"/>
      <c r="I356" s="43"/>
      <c r="J356" s="43"/>
      <c r="K356" s="43"/>
      <c r="L356" s="43"/>
      <c r="O356" s="113"/>
      <c r="P356" s="113"/>
      <c r="Q356" s="113"/>
      <c r="R356" s="113"/>
      <c r="S356" s="113"/>
      <c r="T356" s="113"/>
      <c r="U356" s="113"/>
      <c r="V356" s="113"/>
      <c r="W356" s="114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27"/>
      <c r="AT356" s="113"/>
      <c r="AU356" s="113"/>
      <c r="AV356" s="113"/>
      <c r="AW356" s="113"/>
    </row>
    <row r="357" spans="1:49" s="61" customFormat="1" ht="24" customHeight="1">
      <c r="A357" s="46"/>
      <c r="B357" s="43"/>
      <c r="C357" s="43"/>
      <c r="D357" s="43"/>
      <c r="E357" s="43"/>
      <c r="F357" s="43"/>
      <c r="G357" s="43"/>
      <c r="H357" s="44"/>
      <c r="I357" s="43"/>
      <c r="J357" s="43"/>
      <c r="K357" s="43"/>
      <c r="L357" s="43"/>
      <c r="O357" s="113"/>
      <c r="P357" s="113"/>
      <c r="Q357" s="113"/>
      <c r="R357" s="113"/>
      <c r="S357" s="113"/>
      <c r="T357" s="113"/>
      <c r="U357" s="113"/>
      <c r="V357" s="113"/>
      <c r="W357" s="114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27"/>
      <c r="AT357" s="113"/>
      <c r="AU357" s="113"/>
      <c r="AV357" s="113"/>
      <c r="AW357" s="113"/>
    </row>
    <row r="358" spans="1:49" s="61" customFormat="1" ht="24" customHeight="1">
      <c r="A358" s="46"/>
      <c r="B358" s="43"/>
      <c r="C358" s="43"/>
      <c r="D358" s="43"/>
      <c r="E358" s="43"/>
      <c r="F358" s="43"/>
      <c r="G358" s="43"/>
      <c r="H358" s="44"/>
      <c r="I358" s="43"/>
      <c r="J358" s="43"/>
      <c r="K358" s="43"/>
      <c r="L358" s="43"/>
      <c r="O358" s="113"/>
      <c r="P358" s="113"/>
      <c r="Q358" s="113"/>
      <c r="R358" s="113"/>
      <c r="S358" s="113"/>
      <c r="T358" s="113"/>
      <c r="U358" s="113"/>
      <c r="V358" s="113"/>
      <c r="W358" s="114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27"/>
      <c r="AT358" s="113"/>
      <c r="AU358" s="113"/>
      <c r="AV358" s="113"/>
      <c r="AW358" s="113"/>
    </row>
    <row r="359" spans="1:49" s="61" customFormat="1" ht="24" customHeight="1">
      <c r="A359" s="46"/>
      <c r="B359" s="43"/>
      <c r="C359" s="43"/>
      <c r="D359" s="43"/>
      <c r="E359" s="43"/>
      <c r="F359" s="43"/>
      <c r="G359" s="43"/>
      <c r="H359" s="44"/>
      <c r="I359" s="43"/>
      <c r="J359" s="43"/>
      <c r="K359" s="43"/>
      <c r="L359" s="43"/>
      <c r="O359" s="113"/>
      <c r="P359" s="113"/>
      <c r="Q359" s="113"/>
      <c r="R359" s="113"/>
      <c r="S359" s="113"/>
      <c r="T359" s="113"/>
      <c r="U359" s="113"/>
      <c r="V359" s="113"/>
      <c r="W359" s="114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27"/>
      <c r="AT359" s="113"/>
      <c r="AU359" s="113"/>
      <c r="AV359" s="113"/>
      <c r="AW359" s="113"/>
    </row>
    <row r="360" spans="1:49" s="61" customFormat="1" ht="24" customHeight="1">
      <c r="A360" s="46"/>
      <c r="B360" s="43"/>
      <c r="C360" s="43"/>
      <c r="D360" s="43"/>
      <c r="E360" s="43"/>
      <c r="F360" s="43"/>
      <c r="G360" s="43"/>
      <c r="H360" s="44"/>
      <c r="I360" s="43"/>
      <c r="J360" s="43"/>
      <c r="K360" s="43"/>
      <c r="L360" s="43"/>
      <c r="O360" s="113"/>
      <c r="P360" s="113"/>
      <c r="Q360" s="113"/>
      <c r="R360" s="113"/>
      <c r="S360" s="113"/>
      <c r="T360" s="113"/>
      <c r="U360" s="113"/>
      <c r="V360" s="113"/>
      <c r="W360" s="114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27"/>
      <c r="AT360" s="113"/>
      <c r="AU360" s="113"/>
      <c r="AV360" s="113"/>
      <c r="AW360" s="113"/>
    </row>
    <row r="361" spans="1:49" s="61" customFormat="1" ht="24" customHeight="1">
      <c r="A361" s="46"/>
      <c r="B361" s="43"/>
      <c r="C361" s="43"/>
      <c r="D361" s="43"/>
      <c r="E361" s="43"/>
      <c r="F361" s="43"/>
      <c r="G361" s="43"/>
      <c r="H361" s="44"/>
      <c r="I361" s="43"/>
      <c r="J361" s="43"/>
      <c r="K361" s="43"/>
      <c r="L361" s="43"/>
      <c r="O361" s="113"/>
      <c r="P361" s="113"/>
      <c r="Q361" s="113"/>
      <c r="R361" s="113"/>
      <c r="S361" s="113"/>
      <c r="T361" s="113"/>
      <c r="U361" s="113"/>
      <c r="V361" s="113"/>
      <c r="W361" s="114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27"/>
      <c r="AT361" s="113"/>
      <c r="AU361" s="113"/>
      <c r="AV361" s="113"/>
      <c r="AW361" s="113"/>
    </row>
    <row r="362" spans="1:49" s="61" customFormat="1" ht="24" customHeight="1">
      <c r="A362" s="46"/>
      <c r="B362" s="43"/>
      <c r="C362" s="43"/>
      <c r="D362" s="43"/>
      <c r="E362" s="43"/>
      <c r="F362" s="43"/>
      <c r="G362" s="43"/>
      <c r="H362" s="44"/>
      <c r="I362" s="43"/>
      <c r="J362" s="43"/>
      <c r="K362" s="43"/>
      <c r="L362" s="43"/>
      <c r="O362" s="113"/>
      <c r="P362" s="113"/>
      <c r="Q362" s="113"/>
      <c r="R362" s="113"/>
      <c r="S362" s="113"/>
      <c r="T362" s="113"/>
      <c r="U362" s="113"/>
      <c r="V362" s="113"/>
      <c r="W362" s="114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27"/>
      <c r="AT362" s="113"/>
      <c r="AU362" s="113"/>
      <c r="AV362" s="113"/>
      <c r="AW362" s="113"/>
    </row>
    <row r="363" spans="1:49" s="61" customFormat="1" ht="24" customHeight="1">
      <c r="A363" s="46"/>
      <c r="B363" s="43"/>
      <c r="C363" s="43"/>
      <c r="D363" s="43"/>
      <c r="E363" s="43"/>
      <c r="F363" s="43"/>
      <c r="G363" s="43"/>
      <c r="H363" s="44"/>
      <c r="I363" s="43"/>
      <c r="J363" s="43"/>
      <c r="K363" s="43"/>
      <c r="L363" s="43"/>
      <c r="O363" s="113"/>
      <c r="P363" s="113"/>
      <c r="Q363" s="113"/>
      <c r="R363" s="113"/>
      <c r="S363" s="113"/>
      <c r="T363" s="113"/>
      <c r="U363" s="113"/>
      <c r="V363" s="113"/>
      <c r="W363" s="114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27"/>
      <c r="AT363" s="113"/>
      <c r="AU363" s="113"/>
      <c r="AV363" s="113"/>
      <c r="AW363" s="113"/>
    </row>
    <row r="364" spans="1:49" s="61" customFormat="1" ht="24" customHeight="1">
      <c r="A364" s="46"/>
      <c r="B364" s="43"/>
      <c r="C364" s="43"/>
      <c r="D364" s="43"/>
      <c r="E364" s="43"/>
      <c r="F364" s="43"/>
      <c r="G364" s="43"/>
      <c r="H364" s="44"/>
      <c r="I364" s="43"/>
      <c r="J364" s="43"/>
      <c r="K364" s="43"/>
      <c r="L364" s="43"/>
      <c r="O364" s="113"/>
      <c r="P364" s="113"/>
      <c r="Q364" s="113"/>
      <c r="R364" s="113"/>
      <c r="S364" s="113"/>
      <c r="T364" s="113"/>
      <c r="U364" s="113"/>
      <c r="V364" s="113"/>
      <c r="W364" s="114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27"/>
      <c r="AT364" s="113"/>
      <c r="AU364" s="113"/>
      <c r="AV364" s="113"/>
      <c r="AW364" s="113"/>
    </row>
    <row r="365" spans="1:49" s="61" customFormat="1" ht="24" customHeight="1">
      <c r="A365" s="46"/>
      <c r="B365" s="43"/>
      <c r="C365" s="43"/>
      <c r="D365" s="43"/>
      <c r="E365" s="43"/>
      <c r="F365" s="43"/>
      <c r="G365" s="43"/>
      <c r="H365" s="44"/>
      <c r="I365" s="43"/>
      <c r="J365" s="43"/>
      <c r="K365" s="43"/>
      <c r="L365" s="43"/>
      <c r="O365" s="113"/>
      <c r="P365" s="113"/>
      <c r="Q365" s="113"/>
      <c r="R365" s="113"/>
      <c r="S365" s="113"/>
      <c r="T365" s="113"/>
      <c r="U365" s="113"/>
      <c r="V365" s="113"/>
      <c r="W365" s="114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27"/>
      <c r="AT365" s="113"/>
      <c r="AU365" s="113"/>
      <c r="AV365" s="113"/>
      <c r="AW365" s="113"/>
    </row>
    <row r="366" spans="1:49" s="61" customFormat="1" ht="24" customHeight="1">
      <c r="A366" s="46"/>
      <c r="B366" s="43"/>
      <c r="C366" s="43"/>
      <c r="D366" s="43"/>
      <c r="E366" s="43"/>
      <c r="F366" s="43"/>
      <c r="G366" s="43"/>
      <c r="H366" s="44"/>
      <c r="I366" s="43"/>
      <c r="J366" s="43"/>
      <c r="K366" s="43"/>
      <c r="L366" s="43"/>
      <c r="O366" s="113"/>
      <c r="P366" s="113"/>
      <c r="Q366" s="113"/>
      <c r="R366" s="113"/>
      <c r="S366" s="113"/>
      <c r="T366" s="113"/>
      <c r="U366" s="113"/>
      <c r="V366" s="113"/>
      <c r="W366" s="114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27"/>
      <c r="AT366" s="113"/>
      <c r="AU366" s="113"/>
      <c r="AV366" s="113"/>
      <c r="AW366" s="113"/>
    </row>
    <row r="367" spans="1:49" s="61" customFormat="1" ht="24" customHeight="1">
      <c r="A367" s="46"/>
      <c r="B367" s="43"/>
      <c r="C367" s="43"/>
      <c r="D367" s="43"/>
      <c r="E367" s="43"/>
      <c r="F367" s="43"/>
      <c r="G367" s="43"/>
      <c r="H367" s="44"/>
      <c r="I367" s="43"/>
      <c r="J367" s="43"/>
      <c r="K367" s="43"/>
      <c r="L367" s="43"/>
      <c r="O367" s="113"/>
      <c r="P367" s="113"/>
      <c r="Q367" s="113"/>
      <c r="R367" s="113"/>
      <c r="S367" s="113"/>
      <c r="T367" s="113"/>
      <c r="U367" s="113"/>
      <c r="V367" s="113"/>
      <c r="W367" s="114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27"/>
      <c r="AT367" s="113"/>
      <c r="AU367" s="113"/>
      <c r="AV367" s="113"/>
      <c r="AW367" s="113"/>
    </row>
    <row r="368" spans="1:49" s="61" customFormat="1" ht="24" customHeight="1">
      <c r="A368" s="46"/>
      <c r="B368" s="43"/>
      <c r="C368" s="43"/>
      <c r="D368" s="43"/>
      <c r="E368" s="43"/>
      <c r="F368" s="43"/>
      <c r="G368" s="43"/>
      <c r="H368" s="44"/>
      <c r="I368" s="43"/>
      <c r="J368" s="43"/>
      <c r="K368" s="43"/>
      <c r="L368" s="43"/>
      <c r="O368" s="113"/>
      <c r="P368" s="113"/>
      <c r="Q368" s="113"/>
      <c r="R368" s="113"/>
      <c r="S368" s="113"/>
      <c r="T368" s="113"/>
      <c r="U368" s="113"/>
      <c r="V368" s="113"/>
      <c r="W368" s="114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27"/>
      <c r="AT368" s="113"/>
      <c r="AU368" s="113"/>
      <c r="AV368" s="113"/>
      <c r="AW368" s="113"/>
    </row>
    <row r="369" spans="1:49" s="61" customFormat="1" ht="24" customHeight="1">
      <c r="A369" s="46"/>
      <c r="B369" s="43"/>
      <c r="C369" s="43"/>
      <c r="D369" s="43"/>
      <c r="E369" s="43"/>
      <c r="F369" s="43"/>
      <c r="G369" s="43"/>
      <c r="H369" s="44"/>
      <c r="I369" s="43"/>
      <c r="J369" s="43"/>
      <c r="K369" s="43"/>
      <c r="L369" s="43"/>
      <c r="O369" s="113"/>
      <c r="P369" s="113"/>
      <c r="Q369" s="113"/>
      <c r="R369" s="113"/>
      <c r="S369" s="113"/>
      <c r="T369" s="113"/>
      <c r="U369" s="113"/>
      <c r="V369" s="113"/>
      <c r="W369" s="114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27"/>
      <c r="AT369" s="113"/>
      <c r="AU369" s="113"/>
      <c r="AV369" s="113"/>
      <c r="AW369" s="113"/>
    </row>
    <row r="370" spans="1:49" s="61" customFormat="1" ht="24" customHeight="1">
      <c r="A370" s="46"/>
      <c r="B370" s="43"/>
      <c r="C370" s="43"/>
      <c r="D370" s="43"/>
      <c r="E370" s="43"/>
      <c r="F370" s="43"/>
      <c r="G370" s="43"/>
      <c r="H370" s="44"/>
      <c r="I370" s="43"/>
      <c r="J370" s="43"/>
      <c r="K370" s="43"/>
      <c r="L370" s="43"/>
      <c r="O370" s="113"/>
      <c r="P370" s="113"/>
      <c r="Q370" s="113"/>
      <c r="R370" s="113"/>
      <c r="S370" s="113"/>
      <c r="T370" s="113"/>
      <c r="U370" s="113"/>
      <c r="V370" s="113"/>
      <c r="W370" s="114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27"/>
      <c r="AT370" s="113"/>
      <c r="AU370" s="113"/>
      <c r="AV370" s="113"/>
      <c r="AW370" s="113"/>
    </row>
    <row r="371" spans="1:49" s="61" customFormat="1" ht="24" customHeight="1">
      <c r="A371" s="46"/>
      <c r="B371" s="43"/>
      <c r="C371" s="43"/>
      <c r="D371" s="43"/>
      <c r="E371" s="43"/>
      <c r="F371" s="43"/>
      <c r="G371" s="43"/>
      <c r="H371" s="44"/>
      <c r="I371" s="43"/>
      <c r="J371" s="43"/>
      <c r="K371" s="43"/>
      <c r="L371" s="43"/>
      <c r="O371" s="113"/>
      <c r="P371" s="113"/>
      <c r="Q371" s="113"/>
      <c r="R371" s="113"/>
      <c r="S371" s="113"/>
      <c r="T371" s="113"/>
      <c r="U371" s="113"/>
      <c r="V371" s="113"/>
      <c r="W371" s="114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  <c r="AL371" s="113"/>
      <c r="AM371" s="113"/>
      <c r="AN371" s="113"/>
      <c r="AO371" s="113"/>
      <c r="AP371" s="113"/>
      <c r="AQ371" s="113"/>
      <c r="AR371" s="113"/>
      <c r="AS371" s="127"/>
      <c r="AT371" s="113"/>
      <c r="AU371" s="113"/>
      <c r="AV371" s="113"/>
      <c r="AW371" s="113"/>
    </row>
    <row r="372" spans="1:49" s="61" customFormat="1" ht="24" customHeight="1">
      <c r="A372" s="46"/>
      <c r="B372" s="43"/>
      <c r="C372" s="43"/>
      <c r="D372" s="43"/>
      <c r="E372" s="43"/>
      <c r="F372" s="43"/>
      <c r="G372" s="43"/>
      <c r="H372" s="44"/>
      <c r="I372" s="43"/>
      <c r="J372" s="43"/>
      <c r="K372" s="43"/>
      <c r="L372" s="43"/>
      <c r="O372" s="113"/>
      <c r="P372" s="113"/>
      <c r="Q372" s="113"/>
      <c r="R372" s="113"/>
      <c r="S372" s="113"/>
      <c r="T372" s="113"/>
      <c r="U372" s="113"/>
      <c r="V372" s="113"/>
      <c r="W372" s="114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  <c r="AL372" s="113"/>
      <c r="AM372" s="113"/>
      <c r="AN372" s="113"/>
      <c r="AO372" s="113"/>
      <c r="AP372" s="113"/>
      <c r="AQ372" s="113"/>
      <c r="AR372" s="113"/>
      <c r="AS372" s="127"/>
      <c r="AT372" s="113"/>
      <c r="AU372" s="113"/>
      <c r="AV372" s="113"/>
      <c r="AW372" s="113"/>
    </row>
    <row r="373" spans="1:49" s="61" customFormat="1" ht="24" customHeight="1">
      <c r="A373" s="46"/>
      <c r="B373" s="43"/>
      <c r="C373" s="43"/>
      <c r="D373" s="43"/>
      <c r="E373" s="43"/>
      <c r="F373" s="43"/>
      <c r="G373" s="43"/>
      <c r="H373" s="44"/>
      <c r="I373" s="43"/>
      <c r="J373" s="43"/>
      <c r="K373" s="43"/>
      <c r="L373" s="43"/>
      <c r="O373" s="113"/>
      <c r="P373" s="113"/>
      <c r="Q373" s="113"/>
      <c r="R373" s="113"/>
      <c r="S373" s="113"/>
      <c r="T373" s="113"/>
      <c r="U373" s="113"/>
      <c r="V373" s="113"/>
      <c r="W373" s="114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27"/>
      <c r="AT373" s="113"/>
      <c r="AU373" s="113"/>
      <c r="AV373" s="113"/>
      <c r="AW373" s="113"/>
    </row>
    <row r="374" spans="1:49" s="61" customFormat="1" ht="24" customHeight="1">
      <c r="A374" s="46"/>
      <c r="B374" s="43"/>
      <c r="C374" s="43"/>
      <c r="D374" s="43"/>
      <c r="E374" s="43"/>
      <c r="F374" s="43"/>
      <c r="G374" s="43"/>
      <c r="H374" s="44"/>
      <c r="I374" s="43"/>
      <c r="J374" s="43"/>
      <c r="K374" s="43"/>
      <c r="L374" s="43"/>
      <c r="O374" s="113"/>
      <c r="P374" s="113"/>
      <c r="Q374" s="113"/>
      <c r="R374" s="113"/>
      <c r="S374" s="113"/>
      <c r="T374" s="113"/>
      <c r="U374" s="113"/>
      <c r="V374" s="113"/>
      <c r="W374" s="114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27"/>
      <c r="AT374" s="113"/>
      <c r="AU374" s="113"/>
      <c r="AV374" s="113"/>
      <c r="AW374" s="113"/>
    </row>
    <row r="375" spans="1:49" s="61" customFormat="1" ht="24" customHeight="1">
      <c r="A375" s="46"/>
      <c r="B375" s="43"/>
      <c r="C375" s="43"/>
      <c r="D375" s="43"/>
      <c r="E375" s="43"/>
      <c r="F375" s="43"/>
      <c r="G375" s="43"/>
      <c r="H375" s="44"/>
      <c r="I375" s="43"/>
      <c r="J375" s="43"/>
      <c r="K375" s="43"/>
      <c r="L375" s="43"/>
      <c r="O375" s="113"/>
      <c r="P375" s="113"/>
      <c r="Q375" s="113"/>
      <c r="R375" s="113"/>
      <c r="S375" s="113"/>
      <c r="T375" s="113"/>
      <c r="U375" s="113"/>
      <c r="V375" s="113"/>
      <c r="W375" s="114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27"/>
      <c r="AT375" s="113"/>
      <c r="AU375" s="113"/>
      <c r="AV375" s="113"/>
      <c r="AW375" s="113"/>
    </row>
    <row r="376" spans="1:49" s="61" customFormat="1" ht="24" customHeight="1">
      <c r="A376" s="46"/>
      <c r="B376" s="43"/>
      <c r="C376" s="43"/>
      <c r="D376" s="43"/>
      <c r="E376" s="43"/>
      <c r="F376" s="43"/>
      <c r="G376" s="43"/>
      <c r="H376" s="44"/>
      <c r="I376" s="43"/>
      <c r="J376" s="43"/>
      <c r="K376" s="43"/>
      <c r="L376" s="43"/>
      <c r="O376" s="113"/>
      <c r="P376" s="113"/>
      <c r="Q376" s="113"/>
      <c r="R376" s="113"/>
      <c r="S376" s="113"/>
      <c r="T376" s="113"/>
      <c r="U376" s="113"/>
      <c r="V376" s="113"/>
      <c r="W376" s="114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27"/>
      <c r="AT376" s="113"/>
      <c r="AU376" s="113"/>
      <c r="AV376" s="113"/>
      <c r="AW376" s="113"/>
    </row>
    <row r="377" spans="1:49" s="61" customFormat="1" ht="24" customHeight="1">
      <c r="A377" s="46"/>
      <c r="B377" s="43"/>
      <c r="C377" s="43"/>
      <c r="D377" s="43"/>
      <c r="E377" s="43"/>
      <c r="F377" s="43"/>
      <c r="G377" s="43"/>
      <c r="H377" s="44"/>
      <c r="I377" s="43"/>
      <c r="J377" s="43"/>
      <c r="K377" s="43"/>
      <c r="L377" s="43"/>
      <c r="O377" s="113"/>
      <c r="P377" s="113"/>
      <c r="Q377" s="113"/>
      <c r="R377" s="113"/>
      <c r="S377" s="113"/>
      <c r="T377" s="113"/>
      <c r="U377" s="113"/>
      <c r="V377" s="113"/>
      <c r="W377" s="114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27"/>
      <c r="AT377" s="113"/>
      <c r="AU377" s="113"/>
      <c r="AV377" s="113"/>
      <c r="AW377" s="113"/>
    </row>
    <row r="378" spans="1:49" s="61" customFormat="1" ht="24" customHeight="1">
      <c r="A378" s="46"/>
      <c r="B378" s="43"/>
      <c r="C378" s="43"/>
      <c r="D378" s="43"/>
      <c r="E378" s="43"/>
      <c r="F378" s="43"/>
      <c r="G378" s="43"/>
      <c r="H378" s="44"/>
      <c r="I378" s="43"/>
      <c r="J378" s="43"/>
      <c r="K378" s="43"/>
      <c r="L378" s="43"/>
      <c r="O378" s="113"/>
      <c r="P378" s="113"/>
      <c r="Q378" s="113"/>
      <c r="R378" s="113"/>
      <c r="S378" s="113"/>
      <c r="T378" s="113"/>
      <c r="U378" s="113"/>
      <c r="V378" s="113"/>
      <c r="W378" s="114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27"/>
      <c r="AT378" s="113"/>
      <c r="AU378" s="113"/>
      <c r="AV378" s="113"/>
      <c r="AW378" s="113"/>
    </row>
    <row r="379" spans="1:49" s="61" customFormat="1" ht="24" customHeight="1">
      <c r="A379" s="46"/>
      <c r="B379" s="43"/>
      <c r="C379" s="43"/>
      <c r="D379" s="43"/>
      <c r="E379" s="43"/>
      <c r="F379" s="43"/>
      <c r="G379" s="43"/>
      <c r="H379" s="44"/>
      <c r="I379" s="43"/>
      <c r="J379" s="43"/>
      <c r="K379" s="43"/>
      <c r="L379" s="43"/>
      <c r="O379" s="113"/>
      <c r="P379" s="113"/>
      <c r="Q379" s="113"/>
      <c r="R379" s="113"/>
      <c r="S379" s="113"/>
      <c r="T379" s="113"/>
      <c r="U379" s="113"/>
      <c r="V379" s="113"/>
      <c r="W379" s="114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27"/>
      <c r="AT379" s="113"/>
      <c r="AU379" s="113"/>
      <c r="AV379" s="113"/>
      <c r="AW379" s="113"/>
    </row>
    <row r="380" spans="1:49" s="61" customFormat="1" ht="24" customHeight="1">
      <c r="A380" s="46"/>
      <c r="B380" s="43"/>
      <c r="C380" s="43"/>
      <c r="D380" s="43"/>
      <c r="E380" s="43"/>
      <c r="F380" s="43"/>
      <c r="G380" s="43"/>
      <c r="H380" s="44"/>
      <c r="I380" s="43"/>
      <c r="J380" s="43"/>
      <c r="K380" s="43"/>
      <c r="L380" s="43"/>
      <c r="O380" s="113"/>
      <c r="P380" s="113"/>
      <c r="Q380" s="113"/>
      <c r="R380" s="113"/>
      <c r="S380" s="113"/>
      <c r="T380" s="113"/>
      <c r="U380" s="113"/>
      <c r="V380" s="113"/>
      <c r="W380" s="114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27"/>
      <c r="AT380" s="113"/>
      <c r="AU380" s="113"/>
      <c r="AV380" s="113"/>
      <c r="AW380" s="113"/>
    </row>
    <row r="381" spans="1:49" s="61" customFormat="1" ht="24" customHeight="1">
      <c r="A381" s="46"/>
      <c r="B381" s="43"/>
      <c r="C381" s="43"/>
      <c r="D381" s="43"/>
      <c r="E381" s="43"/>
      <c r="F381" s="43"/>
      <c r="G381" s="43"/>
      <c r="H381" s="44"/>
      <c r="I381" s="43"/>
      <c r="J381" s="43"/>
      <c r="K381" s="43"/>
      <c r="L381" s="43"/>
      <c r="O381" s="113"/>
      <c r="P381" s="113"/>
      <c r="Q381" s="113"/>
      <c r="R381" s="113"/>
      <c r="S381" s="113"/>
      <c r="T381" s="113"/>
      <c r="U381" s="113"/>
      <c r="V381" s="113"/>
      <c r="W381" s="114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27"/>
      <c r="AT381" s="113"/>
      <c r="AU381" s="113"/>
      <c r="AV381" s="113"/>
      <c r="AW381" s="113"/>
    </row>
    <row r="382" spans="1:49" s="61" customFormat="1" ht="32.25">
      <c r="A382" s="46"/>
      <c r="B382" s="43"/>
      <c r="C382" s="43"/>
      <c r="D382" s="43"/>
      <c r="E382" s="43"/>
      <c r="F382" s="43"/>
      <c r="G382" s="43"/>
      <c r="H382" s="44"/>
      <c r="I382" s="43"/>
      <c r="J382" s="43"/>
      <c r="K382" s="43"/>
      <c r="L382" s="43"/>
      <c r="O382" s="113"/>
      <c r="P382" s="113"/>
      <c r="Q382" s="113"/>
      <c r="R382" s="113"/>
      <c r="S382" s="113"/>
      <c r="T382" s="113"/>
      <c r="U382" s="113"/>
      <c r="V382" s="113"/>
      <c r="W382" s="114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27"/>
      <c r="AT382" s="113"/>
      <c r="AU382" s="113"/>
      <c r="AV382" s="113"/>
      <c r="AW382" s="113"/>
    </row>
    <row r="383" spans="1:49" s="61" customFormat="1" ht="32.25">
      <c r="A383" s="46"/>
      <c r="B383" s="43"/>
      <c r="C383" s="43"/>
      <c r="D383" s="43"/>
      <c r="E383" s="43"/>
      <c r="F383" s="43"/>
      <c r="G383" s="43"/>
      <c r="H383" s="44"/>
      <c r="I383" s="43"/>
      <c r="J383" s="43"/>
      <c r="K383" s="43"/>
      <c r="L383" s="43"/>
      <c r="O383" s="113"/>
      <c r="P383" s="113"/>
      <c r="Q383" s="113"/>
      <c r="R383" s="113"/>
      <c r="S383" s="113"/>
      <c r="T383" s="113"/>
      <c r="U383" s="113"/>
      <c r="V383" s="113"/>
      <c r="W383" s="114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27"/>
      <c r="AT383" s="113"/>
      <c r="AU383" s="113"/>
      <c r="AV383" s="113"/>
      <c r="AW383" s="113"/>
    </row>
    <row r="384" spans="1:49" s="61" customFormat="1" ht="32.25">
      <c r="A384" s="46"/>
      <c r="B384" s="43"/>
      <c r="C384" s="43"/>
      <c r="D384" s="43"/>
      <c r="E384" s="43"/>
      <c r="F384" s="43"/>
      <c r="G384" s="43"/>
      <c r="H384" s="44"/>
      <c r="I384" s="43"/>
      <c r="J384" s="43"/>
      <c r="K384" s="43"/>
      <c r="L384" s="43"/>
      <c r="O384" s="113"/>
      <c r="P384" s="113"/>
      <c r="Q384" s="113"/>
      <c r="R384" s="113"/>
      <c r="S384" s="113"/>
      <c r="T384" s="113"/>
      <c r="U384" s="113"/>
      <c r="V384" s="113"/>
      <c r="W384" s="114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27"/>
      <c r="AT384" s="113"/>
      <c r="AU384" s="113"/>
      <c r="AV384" s="113"/>
      <c r="AW384" s="113"/>
    </row>
    <row r="385" spans="1:49" s="61" customFormat="1" ht="32.25">
      <c r="A385" s="46"/>
      <c r="B385" s="43"/>
      <c r="C385" s="43"/>
      <c r="D385" s="43"/>
      <c r="E385" s="43"/>
      <c r="F385" s="43"/>
      <c r="G385" s="43"/>
      <c r="H385" s="44"/>
      <c r="I385" s="43"/>
      <c r="J385" s="43"/>
      <c r="K385" s="43"/>
      <c r="L385" s="43"/>
      <c r="O385" s="113"/>
      <c r="P385" s="113"/>
      <c r="Q385" s="113"/>
      <c r="R385" s="113"/>
      <c r="S385" s="113"/>
      <c r="T385" s="113"/>
      <c r="U385" s="113"/>
      <c r="V385" s="113"/>
      <c r="W385" s="114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27"/>
      <c r="AT385" s="113"/>
      <c r="AU385" s="113"/>
      <c r="AV385" s="113"/>
      <c r="AW385" s="113"/>
    </row>
    <row r="386" spans="1:49" s="61" customFormat="1" ht="32.25">
      <c r="A386" s="46"/>
      <c r="B386" s="43"/>
      <c r="C386" s="43"/>
      <c r="D386" s="43"/>
      <c r="E386" s="43"/>
      <c r="F386" s="43"/>
      <c r="G386" s="43"/>
      <c r="H386" s="44"/>
      <c r="I386" s="43"/>
      <c r="J386" s="43"/>
      <c r="K386" s="43"/>
      <c r="L386" s="43"/>
      <c r="O386" s="113"/>
      <c r="P386" s="113"/>
      <c r="Q386" s="113"/>
      <c r="R386" s="113"/>
      <c r="S386" s="113"/>
      <c r="T386" s="113"/>
      <c r="U386" s="113"/>
      <c r="V386" s="113"/>
      <c r="W386" s="114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27"/>
      <c r="AT386" s="113"/>
      <c r="AU386" s="113"/>
      <c r="AV386" s="113"/>
      <c r="AW386" s="113"/>
    </row>
    <row r="387" spans="1:49" s="61" customFormat="1" ht="32.25">
      <c r="A387" s="46"/>
      <c r="B387" s="43"/>
      <c r="C387" s="43"/>
      <c r="D387" s="43"/>
      <c r="E387" s="43"/>
      <c r="F387" s="43"/>
      <c r="G387" s="43"/>
      <c r="H387" s="44"/>
      <c r="I387" s="43"/>
      <c r="J387" s="43"/>
      <c r="K387" s="43"/>
      <c r="L387" s="43"/>
      <c r="O387" s="113"/>
      <c r="P387" s="113"/>
      <c r="Q387" s="113"/>
      <c r="R387" s="113"/>
      <c r="S387" s="113"/>
      <c r="T387" s="113"/>
      <c r="U387" s="113"/>
      <c r="V387" s="113"/>
      <c r="W387" s="114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27"/>
      <c r="AT387" s="113"/>
      <c r="AU387" s="113"/>
      <c r="AV387" s="113"/>
      <c r="AW387" s="113"/>
    </row>
    <row r="388" spans="1:49" s="61" customFormat="1" ht="32.25">
      <c r="A388" s="46"/>
      <c r="B388" s="43"/>
      <c r="C388" s="43"/>
      <c r="D388" s="43"/>
      <c r="E388" s="43"/>
      <c r="F388" s="43"/>
      <c r="G388" s="43"/>
      <c r="H388" s="44"/>
      <c r="I388" s="43"/>
      <c r="J388" s="43"/>
      <c r="K388" s="43"/>
      <c r="L388" s="43"/>
      <c r="O388" s="113"/>
      <c r="P388" s="113"/>
      <c r="Q388" s="113"/>
      <c r="R388" s="113"/>
      <c r="S388" s="113"/>
      <c r="T388" s="113"/>
      <c r="U388" s="113"/>
      <c r="V388" s="113"/>
      <c r="W388" s="114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27"/>
      <c r="AT388" s="113"/>
      <c r="AU388" s="113"/>
      <c r="AV388" s="113"/>
      <c r="AW388" s="113"/>
    </row>
    <row r="389" spans="1:49" s="61" customFormat="1" ht="32.25">
      <c r="A389" s="46"/>
      <c r="B389" s="43"/>
      <c r="C389" s="43"/>
      <c r="D389" s="43"/>
      <c r="E389" s="43"/>
      <c r="F389" s="43"/>
      <c r="G389" s="43"/>
      <c r="H389" s="44"/>
      <c r="I389" s="43"/>
      <c r="J389" s="43"/>
      <c r="K389" s="43"/>
      <c r="L389" s="43"/>
      <c r="O389" s="113"/>
      <c r="P389" s="113"/>
      <c r="Q389" s="113"/>
      <c r="R389" s="113"/>
      <c r="S389" s="113"/>
      <c r="T389" s="113"/>
      <c r="U389" s="113"/>
      <c r="V389" s="113"/>
      <c r="W389" s="114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27"/>
      <c r="AT389" s="113"/>
      <c r="AU389" s="113"/>
      <c r="AV389" s="113"/>
      <c r="AW389" s="113"/>
    </row>
    <row r="390" spans="1:49" s="61" customFormat="1" ht="32.25">
      <c r="A390" s="46"/>
      <c r="B390" s="43"/>
      <c r="C390" s="43"/>
      <c r="D390" s="43"/>
      <c r="E390" s="43"/>
      <c r="F390" s="43"/>
      <c r="G390" s="43"/>
      <c r="H390" s="44"/>
      <c r="I390" s="43"/>
      <c r="J390" s="43"/>
      <c r="K390" s="43"/>
      <c r="L390" s="43"/>
      <c r="O390" s="113"/>
      <c r="P390" s="113"/>
      <c r="Q390" s="113"/>
      <c r="R390" s="113"/>
      <c r="S390" s="113"/>
      <c r="T390" s="113"/>
      <c r="U390" s="113"/>
      <c r="V390" s="113"/>
      <c r="W390" s="114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27"/>
      <c r="AT390" s="113"/>
      <c r="AU390" s="113"/>
      <c r="AV390" s="113"/>
      <c r="AW390" s="113"/>
    </row>
    <row r="391" spans="1:49" s="61" customFormat="1" ht="32.25">
      <c r="A391" s="46"/>
      <c r="B391" s="43"/>
      <c r="C391" s="43"/>
      <c r="D391" s="43"/>
      <c r="E391" s="43"/>
      <c r="F391" s="43"/>
      <c r="G391" s="43"/>
      <c r="H391" s="44"/>
      <c r="I391" s="43"/>
      <c r="J391" s="43"/>
      <c r="K391" s="43"/>
      <c r="L391" s="43"/>
      <c r="O391" s="113"/>
      <c r="P391" s="113"/>
      <c r="Q391" s="113"/>
      <c r="R391" s="113"/>
      <c r="S391" s="113"/>
      <c r="T391" s="113"/>
      <c r="U391" s="113"/>
      <c r="V391" s="113"/>
      <c r="W391" s="114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27"/>
      <c r="AT391" s="113"/>
      <c r="AU391" s="113"/>
      <c r="AV391" s="113"/>
      <c r="AW391" s="113"/>
    </row>
    <row r="392" spans="1:49" s="61" customFormat="1" ht="32.25">
      <c r="A392" s="46"/>
      <c r="B392" s="43"/>
      <c r="C392" s="43"/>
      <c r="D392" s="43"/>
      <c r="E392" s="43"/>
      <c r="F392" s="43"/>
      <c r="G392" s="43"/>
      <c r="H392" s="44"/>
      <c r="I392" s="43"/>
      <c r="J392" s="43"/>
      <c r="K392" s="43"/>
      <c r="L392" s="43"/>
      <c r="O392" s="113"/>
      <c r="P392" s="113"/>
      <c r="Q392" s="113"/>
      <c r="R392" s="113"/>
      <c r="S392" s="113"/>
      <c r="T392" s="113"/>
      <c r="U392" s="113"/>
      <c r="V392" s="113"/>
      <c r="W392" s="114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27"/>
      <c r="AT392" s="113"/>
      <c r="AU392" s="113"/>
      <c r="AV392" s="113"/>
      <c r="AW392" s="113"/>
    </row>
    <row r="393" spans="1:49" s="61" customFormat="1" ht="32.25">
      <c r="A393" s="46"/>
      <c r="B393" s="43"/>
      <c r="C393" s="43"/>
      <c r="D393" s="43"/>
      <c r="E393" s="43"/>
      <c r="F393" s="43"/>
      <c r="G393" s="43"/>
      <c r="H393" s="44"/>
      <c r="I393" s="43"/>
      <c r="J393" s="43"/>
      <c r="K393" s="43"/>
      <c r="L393" s="43"/>
      <c r="O393" s="113"/>
      <c r="P393" s="113"/>
      <c r="Q393" s="113"/>
      <c r="R393" s="113"/>
      <c r="S393" s="113"/>
      <c r="T393" s="113"/>
      <c r="U393" s="113"/>
      <c r="V393" s="113"/>
      <c r="W393" s="114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27"/>
      <c r="AT393" s="113"/>
      <c r="AU393" s="113"/>
      <c r="AV393" s="113"/>
      <c r="AW393" s="113"/>
    </row>
    <row r="394" spans="1:49" s="61" customFormat="1" ht="32.25">
      <c r="A394" s="46"/>
      <c r="B394" s="43"/>
      <c r="C394" s="43"/>
      <c r="D394" s="43"/>
      <c r="E394" s="43"/>
      <c r="F394" s="43"/>
      <c r="G394" s="43"/>
      <c r="H394" s="44"/>
      <c r="I394" s="43"/>
      <c r="J394" s="43"/>
      <c r="K394" s="43"/>
      <c r="L394" s="43"/>
      <c r="O394" s="113"/>
      <c r="P394" s="113"/>
      <c r="Q394" s="113"/>
      <c r="R394" s="113"/>
      <c r="S394" s="113"/>
      <c r="T394" s="113"/>
      <c r="U394" s="113"/>
      <c r="V394" s="113"/>
      <c r="W394" s="114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27"/>
      <c r="AT394" s="113"/>
      <c r="AU394" s="113"/>
      <c r="AV394" s="113"/>
      <c r="AW394" s="113"/>
    </row>
    <row r="395" spans="1:49" s="61" customFormat="1" ht="32.25">
      <c r="A395" s="46"/>
      <c r="B395" s="43"/>
      <c r="C395" s="43"/>
      <c r="D395" s="43"/>
      <c r="E395" s="43"/>
      <c r="F395" s="43"/>
      <c r="G395" s="43"/>
      <c r="H395" s="44"/>
      <c r="I395" s="43"/>
      <c r="J395" s="43"/>
      <c r="K395" s="43"/>
      <c r="L395" s="43"/>
      <c r="O395" s="113"/>
      <c r="P395" s="113"/>
      <c r="Q395" s="113"/>
      <c r="R395" s="113"/>
      <c r="S395" s="113"/>
      <c r="T395" s="113"/>
      <c r="U395" s="113"/>
      <c r="V395" s="113"/>
      <c r="W395" s="114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27"/>
      <c r="AT395" s="113"/>
      <c r="AU395" s="113"/>
      <c r="AV395" s="113"/>
      <c r="AW395" s="113"/>
    </row>
    <row r="396" spans="1:49" s="61" customFormat="1" ht="32.25">
      <c r="A396" s="46"/>
      <c r="B396" s="43"/>
      <c r="C396" s="43"/>
      <c r="D396" s="43"/>
      <c r="E396" s="43"/>
      <c r="F396" s="43"/>
      <c r="G396" s="43"/>
      <c r="H396" s="44"/>
      <c r="I396" s="43"/>
      <c r="J396" s="43"/>
      <c r="K396" s="43"/>
      <c r="L396" s="43"/>
      <c r="O396" s="113"/>
      <c r="P396" s="113"/>
      <c r="Q396" s="113"/>
      <c r="R396" s="113"/>
      <c r="S396" s="113"/>
      <c r="T396" s="113"/>
      <c r="U396" s="113"/>
      <c r="V396" s="113"/>
      <c r="W396" s="114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27"/>
      <c r="AT396" s="113"/>
      <c r="AU396" s="113"/>
      <c r="AV396" s="113"/>
      <c r="AW396" s="113"/>
    </row>
    <row r="397" spans="1:49" s="61" customFormat="1" ht="32.25">
      <c r="A397" s="46"/>
      <c r="B397" s="43"/>
      <c r="C397" s="43"/>
      <c r="D397" s="43"/>
      <c r="E397" s="43"/>
      <c r="F397" s="43"/>
      <c r="G397" s="43"/>
      <c r="H397" s="44"/>
      <c r="I397" s="43"/>
      <c r="J397" s="43"/>
      <c r="K397" s="43"/>
      <c r="L397" s="43"/>
      <c r="O397" s="113"/>
      <c r="P397" s="113"/>
      <c r="Q397" s="113"/>
      <c r="R397" s="113"/>
      <c r="S397" s="113"/>
      <c r="T397" s="113"/>
      <c r="U397" s="113"/>
      <c r="V397" s="113"/>
      <c r="W397" s="114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27"/>
      <c r="AT397" s="113"/>
      <c r="AU397" s="113"/>
      <c r="AV397" s="113"/>
      <c r="AW397" s="113"/>
    </row>
    <row r="398" spans="1:49" s="61" customFormat="1" ht="32.25">
      <c r="A398" s="46"/>
      <c r="B398" s="43"/>
      <c r="C398" s="43"/>
      <c r="D398" s="43"/>
      <c r="E398" s="43"/>
      <c r="F398" s="43"/>
      <c r="G398" s="43"/>
      <c r="H398" s="44"/>
      <c r="I398" s="43"/>
      <c r="J398" s="43"/>
      <c r="K398" s="43"/>
      <c r="L398" s="43"/>
      <c r="O398" s="113"/>
      <c r="P398" s="113"/>
      <c r="Q398" s="113"/>
      <c r="R398" s="113"/>
      <c r="S398" s="113"/>
      <c r="T398" s="113"/>
      <c r="U398" s="113"/>
      <c r="V398" s="113"/>
      <c r="W398" s="114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27"/>
      <c r="AT398" s="113"/>
      <c r="AU398" s="113"/>
      <c r="AV398" s="113"/>
      <c r="AW398" s="113"/>
    </row>
    <row r="399" spans="1:49" s="61" customFormat="1" ht="32.25">
      <c r="A399" s="46"/>
      <c r="B399" s="43"/>
      <c r="C399" s="43"/>
      <c r="D399" s="43"/>
      <c r="E399" s="43"/>
      <c r="F399" s="43"/>
      <c r="G399" s="43"/>
      <c r="H399" s="44"/>
      <c r="I399" s="43"/>
      <c r="J399" s="43"/>
      <c r="K399" s="43"/>
      <c r="L399" s="43"/>
      <c r="O399" s="113"/>
      <c r="P399" s="113"/>
      <c r="Q399" s="113"/>
      <c r="R399" s="113"/>
      <c r="S399" s="113"/>
      <c r="T399" s="113"/>
      <c r="U399" s="113"/>
      <c r="V399" s="113"/>
      <c r="W399" s="114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27"/>
      <c r="AT399" s="113"/>
      <c r="AU399" s="113"/>
      <c r="AV399" s="113"/>
      <c r="AW399" s="113"/>
    </row>
    <row r="400" spans="1:49" s="61" customFormat="1" ht="32.25">
      <c r="A400" s="46"/>
      <c r="B400" s="43"/>
      <c r="C400" s="43"/>
      <c r="D400" s="43"/>
      <c r="E400" s="43"/>
      <c r="F400" s="43"/>
      <c r="G400" s="43"/>
      <c r="H400" s="44"/>
      <c r="I400" s="43"/>
      <c r="J400" s="43"/>
      <c r="K400" s="43"/>
      <c r="L400" s="43"/>
      <c r="O400" s="113"/>
      <c r="P400" s="113"/>
      <c r="Q400" s="113"/>
      <c r="R400" s="113"/>
      <c r="S400" s="113"/>
      <c r="T400" s="113"/>
      <c r="U400" s="113"/>
      <c r="V400" s="113"/>
      <c r="W400" s="114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27"/>
      <c r="AT400" s="113"/>
      <c r="AU400" s="113"/>
      <c r="AV400" s="113"/>
      <c r="AW400" s="113"/>
    </row>
    <row r="401" spans="1:49" s="61" customFormat="1" ht="32.25">
      <c r="A401" s="46"/>
      <c r="B401" s="43"/>
      <c r="C401" s="43"/>
      <c r="D401" s="43"/>
      <c r="E401" s="43"/>
      <c r="F401" s="43"/>
      <c r="G401" s="43"/>
      <c r="H401" s="44"/>
      <c r="I401" s="43"/>
      <c r="J401" s="43"/>
      <c r="K401" s="43"/>
      <c r="L401" s="43"/>
      <c r="O401" s="113"/>
      <c r="P401" s="113"/>
      <c r="Q401" s="113"/>
      <c r="R401" s="113"/>
      <c r="S401" s="113"/>
      <c r="T401" s="113"/>
      <c r="U401" s="113"/>
      <c r="V401" s="113"/>
      <c r="W401" s="114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27"/>
      <c r="AT401" s="113"/>
      <c r="AU401" s="113"/>
      <c r="AV401" s="113"/>
      <c r="AW401" s="113"/>
    </row>
    <row r="402" spans="1:49" s="61" customFormat="1" ht="32.25">
      <c r="A402" s="46"/>
      <c r="B402" s="43"/>
      <c r="C402" s="43"/>
      <c r="D402" s="43"/>
      <c r="E402" s="43"/>
      <c r="F402" s="43"/>
      <c r="G402" s="43"/>
      <c r="H402" s="44"/>
      <c r="I402" s="43"/>
      <c r="J402" s="43"/>
      <c r="K402" s="43"/>
      <c r="L402" s="43"/>
      <c r="O402" s="113"/>
      <c r="P402" s="113"/>
      <c r="Q402" s="113"/>
      <c r="R402" s="113"/>
      <c r="S402" s="113"/>
      <c r="T402" s="113"/>
      <c r="U402" s="113"/>
      <c r="V402" s="113"/>
      <c r="W402" s="114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27"/>
      <c r="AT402" s="113"/>
      <c r="AU402" s="113"/>
      <c r="AV402" s="113"/>
      <c r="AW402" s="113"/>
    </row>
    <row r="403" spans="1:49" s="61" customFormat="1" ht="32.25">
      <c r="A403" s="46"/>
      <c r="B403" s="43"/>
      <c r="C403" s="43"/>
      <c r="D403" s="43"/>
      <c r="E403" s="43"/>
      <c r="F403" s="43"/>
      <c r="G403" s="43"/>
      <c r="H403" s="44"/>
      <c r="I403" s="43"/>
      <c r="J403" s="43"/>
      <c r="K403" s="43"/>
      <c r="L403" s="43"/>
      <c r="O403" s="113"/>
      <c r="P403" s="113"/>
      <c r="Q403" s="113"/>
      <c r="R403" s="113"/>
      <c r="S403" s="113"/>
      <c r="T403" s="113"/>
      <c r="U403" s="113"/>
      <c r="V403" s="113"/>
      <c r="W403" s="114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27"/>
      <c r="AT403" s="113"/>
      <c r="AU403" s="113"/>
      <c r="AV403" s="113"/>
      <c r="AW403" s="113"/>
    </row>
    <row r="404" spans="1:49" s="61" customFormat="1" ht="32.25">
      <c r="A404" s="46"/>
      <c r="B404" s="43"/>
      <c r="C404" s="43"/>
      <c r="D404" s="43"/>
      <c r="E404" s="43"/>
      <c r="F404" s="43"/>
      <c r="G404" s="43"/>
      <c r="H404" s="44"/>
      <c r="I404" s="43"/>
      <c r="J404" s="43"/>
      <c r="K404" s="43"/>
      <c r="L404" s="43"/>
      <c r="O404" s="113"/>
      <c r="P404" s="113"/>
      <c r="Q404" s="113"/>
      <c r="R404" s="113"/>
      <c r="S404" s="113"/>
      <c r="T404" s="113"/>
      <c r="U404" s="113"/>
      <c r="V404" s="113"/>
      <c r="W404" s="114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  <c r="AL404" s="113"/>
      <c r="AM404" s="113"/>
      <c r="AN404" s="113"/>
      <c r="AO404" s="113"/>
      <c r="AP404" s="113"/>
      <c r="AQ404" s="113"/>
      <c r="AR404" s="113"/>
      <c r="AS404" s="127"/>
      <c r="AT404" s="113"/>
      <c r="AU404" s="113"/>
      <c r="AV404" s="113"/>
      <c r="AW404" s="113"/>
    </row>
    <row r="405" spans="1:49" s="61" customFormat="1" ht="32.25">
      <c r="A405" s="46"/>
      <c r="B405" s="43"/>
      <c r="C405" s="43"/>
      <c r="D405" s="43"/>
      <c r="E405" s="43"/>
      <c r="F405" s="43"/>
      <c r="G405" s="43"/>
      <c r="H405" s="44"/>
      <c r="I405" s="43"/>
      <c r="J405" s="43"/>
      <c r="K405" s="43"/>
      <c r="L405" s="43"/>
      <c r="O405" s="113"/>
      <c r="P405" s="113"/>
      <c r="Q405" s="113"/>
      <c r="R405" s="113"/>
      <c r="S405" s="113"/>
      <c r="T405" s="113"/>
      <c r="U405" s="113"/>
      <c r="V405" s="113"/>
      <c r="W405" s="114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27"/>
      <c r="AT405" s="113"/>
      <c r="AU405" s="113"/>
      <c r="AV405" s="113"/>
      <c r="AW405" s="113"/>
    </row>
    <row r="406" spans="1:49" s="43" customFormat="1" ht="32.25">
      <c r="A406" s="46"/>
      <c r="H406" s="44"/>
      <c r="O406" s="113"/>
      <c r="P406" s="113"/>
      <c r="Q406" s="113"/>
      <c r="R406" s="113"/>
      <c r="S406" s="113"/>
      <c r="T406" s="113"/>
      <c r="U406" s="113"/>
      <c r="V406" s="113"/>
      <c r="W406" s="114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27"/>
      <c r="AT406" s="113"/>
      <c r="AU406" s="113"/>
      <c r="AV406" s="113"/>
      <c r="AW406" s="113"/>
    </row>
    <row r="407" spans="1:49" s="43" customFormat="1" ht="32.25">
      <c r="A407" s="46"/>
      <c r="H407" s="44"/>
      <c r="O407" s="113"/>
      <c r="P407" s="113"/>
      <c r="Q407" s="113"/>
      <c r="R407" s="113"/>
      <c r="S407" s="113"/>
      <c r="T407" s="113"/>
      <c r="U407" s="113"/>
      <c r="V407" s="113"/>
      <c r="W407" s="114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27"/>
      <c r="AT407" s="113"/>
      <c r="AU407" s="113"/>
      <c r="AV407" s="113"/>
      <c r="AW407" s="113"/>
    </row>
    <row r="408" spans="1:49" s="43" customFormat="1" ht="32.25">
      <c r="A408" s="46"/>
      <c r="H408" s="44"/>
      <c r="O408" s="113"/>
      <c r="P408" s="113"/>
      <c r="Q408" s="113"/>
      <c r="R408" s="113"/>
      <c r="S408" s="113"/>
      <c r="T408" s="113"/>
      <c r="U408" s="113"/>
      <c r="V408" s="113"/>
      <c r="W408" s="114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27"/>
      <c r="AT408" s="113"/>
      <c r="AU408" s="113"/>
      <c r="AV408" s="113"/>
      <c r="AW408" s="113"/>
    </row>
    <row r="409" spans="1:49" s="43" customFormat="1" ht="32.25">
      <c r="A409" s="46"/>
      <c r="H409" s="44"/>
      <c r="O409" s="113"/>
      <c r="P409" s="113"/>
      <c r="Q409" s="113"/>
      <c r="R409" s="113"/>
      <c r="S409" s="113"/>
      <c r="T409" s="113"/>
      <c r="U409" s="113"/>
      <c r="V409" s="113"/>
      <c r="W409" s="114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27"/>
      <c r="AT409" s="113"/>
      <c r="AU409" s="113"/>
      <c r="AV409" s="113"/>
      <c r="AW409" s="113"/>
    </row>
    <row r="410" spans="1:49" s="43" customFormat="1" ht="32.25">
      <c r="A410" s="46"/>
      <c r="H410" s="44"/>
      <c r="O410" s="113"/>
      <c r="P410" s="113"/>
      <c r="Q410" s="113"/>
      <c r="R410" s="113"/>
      <c r="S410" s="113"/>
      <c r="T410" s="113"/>
      <c r="U410" s="113"/>
      <c r="V410" s="113"/>
      <c r="W410" s="114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27"/>
      <c r="AT410" s="113"/>
      <c r="AU410" s="113"/>
      <c r="AV410" s="113"/>
      <c r="AW410" s="113"/>
    </row>
    <row r="411" spans="1:49" s="43" customFormat="1" ht="32.25">
      <c r="A411" s="46"/>
      <c r="H411" s="44"/>
      <c r="O411" s="113"/>
      <c r="P411" s="113"/>
      <c r="Q411" s="113"/>
      <c r="R411" s="113"/>
      <c r="S411" s="113"/>
      <c r="T411" s="113"/>
      <c r="U411" s="113"/>
      <c r="V411" s="113"/>
      <c r="W411" s="114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27"/>
      <c r="AT411" s="113"/>
      <c r="AU411" s="113"/>
      <c r="AV411" s="113"/>
      <c r="AW411" s="113"/>
    </row>
    <row r="412" spans="1:49" s="43" customFormat="1" ht="32.25">
      <c r="A412" s="46"/>
      <c r="H412" s="44"/>
      <c r="O412" s="113"/>
      <c r="P412" s="113"/>
      <c r="Q412" s="113"/>
      <c r="R412" s="113"/>
      <c r="S412" s="113"/>
      <c r="T412" s="113"/>
      <c r="U412" s="113"/>
      <c r="V412" s="113"/>
      <c r="W412" s="114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27"/>
      <c r="AT412" s="113"/>
      <c r="AU412" s="113"/>
      <c r="AV412" s="113"/>
      <c r="AW412" s="113"/>
    </row>
    <row r="413" spans="1:49" s="43" customFormat="1" ht="32.25">
      <c r="A413" s="46"/>
      <c r="H413" s="44"/>
      <c r="O413" s="113"/>
      <c r="P413" s="113"/>
      <c r="Q413" s="113"/>
      <c r="R413" s="113"/>
      <c r="S413" s="113"/>
      <c r="T413" s="113"/>
      <c r="U413" s="113"/>
      <c r="V413" s="113"/>
      <c r="W413" s="114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27"/>
      <c r="AT413" s="113"/>
      <c r="AU413" s="113"/>
      <c r="AV413" s="113"/>
      <c r="AW413" s="113"/>
    </row>
    <row r="414" spans="1:49" s="43" customFormat="1" ht="32.25">
      <c r="A414" s="46"/>
      <c r="H414" s="44"/>
      <c r="O414" s="113"/>
      <c r="P414" s="113"/>
      <c r="Q414" s="113"/>
      <c r="R414" s="113"/>
      <c r="S414" s="113"/>
      <c r="T414" s="113"/>
      <c r="U414" s="113"/>
      <c r="V414" s="113"/>
      <c r="W414" s="114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27"/>
      <c r="AT414" s="113"/>
      <c r="AU414" s="113"/>
      <c r="AV414" s="113"/>
      <c r="AW414" s="113"/>
    </row>
    <row r="415" spans="1:49" s="43" customFormat="1" ht="32.25">
      <c r="A415" s="46"/>
      <c r="H415" s="44"/>
      <c r="O415" s="113"/>
      <c r="P415" s="113"/>
      <c r="Q415" s="113"/>
      <c r="R415" s="113"/>
      <c r="S415" s="113"/>
      <c r="T415" s="113"/>
      <c r="U415" s="113"/>
      <c r="V415" s="113"/>
      <c r="W415" s="114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  <c r="AK415" s="113"/>
      <c r="AL415" s="113"/>
      <c r="AM415" s="113"/>
      <c r="AN415" s="113"/>
      <c r="AO415" s="113"/>
      <c r="AP415" s="113"/>
      <c r="AQ415" s="113"/>
      <c r="AR415" s="113"/>
      <c r="AS415" s="127"/>
      <c r="AT415" s="113"/>
      <c r="AU415" s="113"/>
      <c r="AV415" s="113"/>
      <c r="AW415" s="113"/>
    </row>
    <row r="416" spans="1:49" s="43" customFormat="1" ht="32.25">
      <c r="A416" s="46"/>
      <c r="H416" s="44"/>
      <c r="O416" s="113"/>
      <c r="P416" s="113"/>
      <c r="Q416" s="113"/>
      <c r="R416" s="113"/>
      <c r="S416" s="113"/>
      <c r="T416" s="113"/>
      <c r="U416" s="113"/>
      <c r="V416" s="113"/>
      <c r="W416" s="114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  <c r="AL416" s="113"/>
      <c r="AM416" s="113"/>
      <c r="AN416" s="113"/>
      <c r="AO416" s="113"/>
      <c r="AP416" s="113"/>
      <c r="AQ416" s="113"/>
      <c r="AR416" s="113"/>
      <c r="AS416" s="127"/>
      <c r="AT416" s="113"/>
      <c r="AU416" s="113"/>
      <c r="AV416" s="113"/>
      <c r="AW416" s="113"/>
    </row>
    <row r="417" spans="1:49" s="43" customFormat="1" ht="32.25">
      <c r="A417" s="46"/>
      <c r="H417" s="44"/>
      <c r="O417" s="113"/>
      <c r="P417" s="113"/>
      <c r="Q417" s="113"/>
      <c r="R417" s="113"/>
      <c r="S417" s="113"/>
      <c r="T417" s="113"/>
      <c r="U417" s="113"/>
      <c r="V417" s="113"/>
      <c r="W417" s="114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  <c r="AK417" s="113"/>
      <c r="AL417" s="113"/>
      <c r="AM417" s="113"/>
      <c r="AN417" s="113"/>
      <c r="AO417" s="113"/>
      <c r="AP417" s="113"/>
      <c r="AQ417" s="113"/>
      <c r="AR417" s="113"/>
      <c r="AS417" s="127"/>
      <c r="AT417" s="113"/>
      <c r="AU417" s="113"/>
      <c r="AV417" s="113"/>
      <c r="AW417" s="113"/>
    </row>
    <row r="418" spans="1:49" s="43" customFormat="1" ht="32.25">
      <c r="A418" s="46"/>
      <c r="H418" s="44"/>
      <c r="O418" s="113"/>
      <c r="P418" s="113"/>
      <c r="Q418" s="113"/>
      <c r="R418" s="113"/>
      <c r="S418" s="113"/>
      <c r="T418" s="113"/>
      <c r="U418" s="113"/>
      <c r="V418" s="113"/>
      <c r="W418" s="114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27"/>
      <c r="AT418" s="113"/>
      <c r="AU418" s="113"/>
      <c r="AV418" s="113"/>
      <c r="AW418" s="113"/>
    </row>
    <row r="419" spans="1:49" s="43" customFormat="1" ht="32.25">
      <c r="A419" s="46"/>
      <c r="H419" s="44"/>
      <c r="O419" s="113"/>
      <c r="P419" s="113"/>
      <c r="Q419" s="113"/>
      <c r="R419" s="113"/>
      <c r="S419" s="113"/>
      <c r="T419" s="113"/>
      <c r="U419" s="113"/>
      <c r="V419" s="113"/>
      <c r="W419" s="114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27"/>
      <c r="AT419" s="113"/>
      <c r="AU419" s="113"/>
      <c r="AV419" s="113"/>
      <c r="AW419" s="113"/>
    </row>
    <row r="420" spans="1:49" s="43" customFormat="1" ht="32.25">
      <c r="A420" s="46"/>
      <c r="H420" s="44"/>
      <c r="O420" s="113"/>
      <c r="P420" s="113"/>
      <c r="Q420" s="113"/>
      <c r="R420" s="113"/>
      <c r="S420" s="113"/>
      <c r="T420" s="113"/>
      <c r="U420" s="113"/>
      <c r="V420" s="113"/>
      <c r="W420" s="114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27"/>
      <c r="AT420" s="113"/>
      <c r="AU420" s="113"/>
      <c r="AV420" s="113"/>
      <c r="AW420" s="113"/>
    </row>
    <row r="421" spans="1:49" s="43" customFormat="1" ht="32.25">
      <c r="A421" s="46"/>
      <c r="H421" s="44"/>
      <c r="O421" s="113"/>
      <c r="P421" s="113"/>
      <c r="Q421" s="113"/>
      <c r="R421" s="113"/>
      <c r="S421" s="113"/>
      <c r="T421" s="113"/>
      <c r="U421" s="113"/>
      <c r="V421" s="113"/>
      <c r="W421" s="114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27"/>
      <c r="AT421" s="113"/>
      <c r="AU421" s="113"/>
      <c r="AV421" s="113"/>
      <c r="AW421" s="113"/>
    </row>
    <row r="422" spans="1:49" s="43" customFormat="1" ht="32.25">
      <c r="A422" s="46"/>
      <c r="H422" s="44"/>
      <c r="O422" s="113"/>
      <c r="P422" s="113"/>
      <c r="Q422" s="113"/>
      <c r="R422" s="113"/>
      <c r="S422" s="113"/>
      <c r="T422" s="113"/>
      <c r="U422" s="113"/>
      <c r="V422" s="113"/>
      <c r="W422" s="114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27"/>
      <c r="AT422" s="113"/>
      <c r="AU422" s="113"/>
      <c r="AV422" s="113"/>
      <c r="AW422" s="113"/>
    </row>
    <row r="423" spans="1:49" s="43" customFormat="1" ht="32.25">
      <c r="A423" s="46"/>
      <c r="H423" s="44"/>
      <c r="O423" s="113"/>
      <c r="P423" s="113"/>
      <c r="Q423" s="113"/>
      <c r="R423" s="113"/>
      <c r="S423" s="113"/>
      <c r="T423" s="113"/>
      <c r="U423" s="113"/>
      <c r="V423" s="113"/>
      <c r="W423" s="114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27"/>
      <c r="AT423" s="113"/>
      <c r="AU423" s="113"/>
      <c r="AV423" s="113"/>
      <c r="AW423" s="113"/>
    </row>
    <row r="424" spans="1:49" s="43" customFormat="1" ht="32.25">
      <c r="A424" s="46"/>
      <c r="H424" s="44"/>
      <c r="O424" s="113"/>
      <c r="P424" s="113"/>
      <c r="Q424" s="113"/>
      <c r="R424" s="113"/>
      <c r="S424" s="113"/>
      <c r="T424" s="113"/>
      <c r="U424" s="113"/>
      <c r="V424" s="113"/>
      <c r="W424" s="114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27"/>
      <c r="AT424" s="113"/>
      <c r="AU424" s="113"/>
      <c r="AV424" s="113"/>
      <c r="AW424" s="113"/>
    </row>
    <row r="425" spans="1:49" s="43" customFormat="1" ht="32.25">
      <c r="A425" s="46"/>
      <c r="H425" s="44"/>
      <c r="O425" s="113"/>
      <c r="P425" s="113"/>
      <c r="Q425" s="113"/>
      <c r="R425" s="113"/>
      <c r="S425" s="113"/>
      <c r="T425" s="113"/>
      <c r="U425" s="113"/>
      <c r="V425" s="113"/>
      <c r="W425" s="114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27"/>
      <c r="AT425" s="113"/>
      <c r="AU425" s="113"/>
      <c r="AV425" s="113"/>
      <c r="AW425" s="113"/>
    </row>
    <row r="426" spans="1:49" s="43" customFormat="1" ht="32.25">
      <c r="A426" s="46"/>
      <c r="H426" s="44"/>
      <c r="O426" s="113"/>
      <c r="P426" s="113"/>
      <c r="Q426" s="113"/>
      <c r="R426" s="113"/>
      <c r="S426" s="113"/>
      <c r="T426" s="113"/>
      <c r="U426" s="113"/>
      <c r="V426" s="113"/>
      <c r="W426" s="114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27"/>
      <c r="AT426" s="113"/>
      <c r="AU426" s="113"/>
      <c r="AV426" s="113"/>
      <c r="AW426" s="113"/>
    </row>
    <row r="427" spans="1:49" s="43" customFormat="1" ht="32.25">
      <c r="A427" s="46"/>
      <c r="H427" s="44"/>
      <c r="O427" s="113"/>
      <c r="P427" s="113"/>
      <c r="Q427" s="113"/>
      <c r="R427" s="113"/>
      <c r="S427" s="113"/>
      <c r="T427" s="113"/>
      <c r="U427" s="113"/>
      <c r="V427" s="113"/>
      <c r="W427" s="114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27"/>
      <c r="AT427" s="113"/>
      <c r="AU427" s="113"/>
      <c r="AV427" s="113"/>
      <c r="AW427" s="113"/>
    </row>
    <row r="428" spans="1:49" s="43" customFormat="1" ht="32.25">
      <c r="A428" s="46"/>
      <c r="H428" s="44"/>
      <c r="O428" s="113"/>
      <c r="P428" s="113"/>
      <c r="Q428" s="113"/>
      <c r="R428" s="113"/>
      <c r="S428" s="113"/>
      <c r="T428" s="113"/>
      <c r="U428" s="113"/>
      <c r="V428" s="113"/>
      <c r="W428" s="114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27"/>
      <c r="AT428" s="113"/>
      <c r="AU428" s="113"/>
      <c r="AV428" s="113"/>
      <c r="AW428" s="113"/>
    </row>
    <row r="429" spans="1:49" s="43" customFormat="1" ht="32.25">
      <c r="A429" s="46"/>
      <c r="H429" s="44"/>
      <c r="O429" s="113"/>
      <c r="P429" s="113"/>
      <c r="Q429" s="113"/>
      <c r="R429" s="113"/>
      <c r="S429" s="113"/>
      <c r="T429" s="113"/>
      <c r="U429" s="113"/>
      <c r="V429" s="113"/>
      <c r="W429" s="114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27"/>
      <c r="AT429" s="113"/>
      <c r="AU429" s="113"/>
      <c r="AV429" s="113"/>
      <c r="AW429" s="113"/>
    </row>
    <row r="430" spans="1:49" s="43" customFormat="1" ht="32.25">
      <c r="A430" s="46"/>
      <c r="H430" s="44"/>
      <c r="O430" s="113"/>
      <c r="P430" s="113"/>
      <c r="Q430" s="113"/>
      <c r="R430" s="113"/>
      <c r="S430" s="113"/>
      <c r="T430" s="113"/>
      <c r="U430" s="113"/>
      <c r="V430" s="113"/>
      <c r="W430" s="114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27"/>
      <c r="AT430" s="113"/>
      <c r="AU430" s="113"/>
      <c r="AV430" s="113"/>
      <c r="AW430" s="113"/>
    </row>
    <row r="431" spans="1:49" s="43" customFormat="1" ht="32.25">
      <c r="A431" s="46"/>
      <c r="H431" s="44"/>
      <c r="O431" s="113"/>
      <c r="P431" s="113"/>
      <c r="Q431" s="113"/>
      <c r="R431" s="113"/>
      <c r="S431" s="113"/>
      <c r="T431" s="113"/>
      <c r="U431" s="113"/>
      <c r="V431" s="113"/>
      <c r="W431" s="114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27"/>
      <c r="AT431" s="113"/>
      <c r="AU431" s="113"/>
      <c r="AV431" s="113"/>
      <c r="AW431" s="113"/>
    </row>
    <row r="432" spans="1:49" s="43" customFormat="1" ht="32.25">
      <c r="A432" s="46"/>
      <c r="H432" s="44"/>
      <c r="O432" s="113"/>
      <c r="P432" s="113"/>
      <c r="Q432" s="113"/>
      <c r="R432" s="113"/>
      <c r="S432" s="113"/>
      <c r="T432" s="113"/>
      <c r="U432" s="113"/>
      <c r="V432" s="113"/>
      <c r="W432" s="114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  <c r="AL432" s="113"/>
      <c r="AM432" s="113"/>
      <c r="AN432" s="113"/>
      <c r="AO432" s="113"/>
      <c r="AP432" s="113"/>
      <c r="AQ432" s="113"/>
      <c r="AR432" s="113"/>
      <c r="AS432" s="127"/>
      <c r="AT432" s="113"/>
      <c r="AU432" s="113"/>
      <c r="AV432" s="113"/>
      <c r="AW432" s="113"/>
    </row>
    <row r="433" spans="1:49" s="43" customFormat="1" ht="32.25">
      <c r="A433" s="46"/>
      <c r="H433" s="44"/>
      <c r="O433" s="113"/>
      <c r="P433" s="113"/>
      <c r="Q433" s="113"/>
      <c r="R433" s="113"/>
      <c r="S433" s="113"/>
      <c r="T433" s="113"/>
      <c r="U433" s="113"/>
      <c r="V433" s="113"/>
      <c r="W433" s="114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  <c r="AL433" s="113"/>
      <c r="AM433" s="113"/>
      <c r="AN433" s="113"/>
      <c r="AO433" s="113"/>
      <c r="AP433" s="113"/>
      <c r="AQ433" s="113"/>
      <c r="AR433" s="113"/>
      <c r="AS433" s="127"/>
      <c r="AT433" s="113"/>
      <c r="AU433" s="113"/>
      <c r="AV433" s="113"/>
      <c r="AW433" s="113"/>
    </row>
    <row r="434" spans="1:49" s="43" customFormat="1" ht="32.25">
      <c r="A434" s="46"/>
      <c r="H434" s="44"/>
      <c r="O434" s="113"/>
      <c r="P434" s="113"/>
      <c r="Q434" s="113"/>
      <c r="R434" s="113"/>
      <c r="S434" s="113"/>
      <c r="T434" s="113"/>
      <c r="U434" s="113"/>
      <c r="V434" s="113"/>
      <c r="W434" s="114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  <c r="AL434" s="113"/>
      <c r="AM434" s="113"/>
      <c r="AN434" s="113"/>
      <c r="AO434" s="113"/>
      <c r="AP434" s="113"/>
      <c r="AQ434" s="113"/>
      <c r="AR434" s="113"/>
      <c r="AS434" s="127"/>
      <c r="AT434" s="113"/>
      <c r="AU434" s="113"/>
      <c r="AV434" s="113"/>
      <c r="AW434" s="113"/>
    </row>
    <row r="435" spans="1:49" s="43" customFormat="1" ht="32.25">
      <c r="A435" s="46"/>
      <c r="H435" s="44"/>
      <c r="O435" s="113"/>
      <c r="P435" s="113"/>
      <c r="Q435" s="113"/>
      <c r="R435" s="113"/>
      <c r="S435" s="113"/>
      <c r="T435" s="113"/>
      <c r="U435" s="113"/>
      <c r="V435" s="113"/>
      <c r="W435" s="114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  <c r="AL435" s="113"/>
      <c r="AM435" s="113"/>
      <c r="AN435" s="113"/>
      <c r="AO435" s="113"/>
      <c r="AP435" s="113"/>
      <c r="AQ435" s="113"/>
      <c r="AR435" s="113"/>
      <c r="AS435" s="127"/>
      <c r="AT435" s="113"/>
      <c r="AU435" s="113"/>
      <c r="AV435" s="113"/>
      <c r="AW435" s="113"/>
    </row>
    <row r="436" spans="1:49" s="43" customFormat="1" ht="32.25">
      <c r="A436" s="46"/>
      <c r="H436" s="44"/>
      <c r="O436" s="113"/>
      <c r="P436" s="113"/>
      <c r="Q436" s="113"/>
      <c r="R436" s="113"/>
      <c r="S436" s="113"/>
      <c r="T436" s="113"/>
      <c r="U436" s="113"/>
      <c r="V436" s="113"/>
      <c r="W436" s="114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3"/>
      <c r="AQ436" s="113"/>
      <c r="AR436" s="113"/>
      <c r="AS436" s="127"/>
      <c r="AT436" s="113"/>
      <c r="AU436" s="113"/>
      <c r="AV436" s="113"/>
      <c r="AW436" s="113"/>
    </row>
    <row r="437" spans="1:49" s="43" customFormat="1" ht="32.25">
      <c r="A437" s="46"/>
      <c r="H437" s="44"/>
      <c r="O437" s="113"/>
      <c r="P437" s="113"/>
      <c r="Q437" s="113"/>
      <c r="R437" s="113"/>
      <c r="S437" s="113"/>
      <c r="T437" s="113"/>
      <c r="U437" s="113"/>
      <c r="V437" s="113"/>
      <c r="W437" s="114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  <c r="AL437" s="113"/>
      <c r="AM437" s="113"/>
      <c r="AN437" s="113"/>
      <c r="AO437" s="113"/>
      <c r="AP437" s="113"/>
      <c r="AQ437" s="113"/>
      <c r="AR437" s="113"/>
      <c r="AS437" s="127"/>
      <c r="AT437" s="113"/>
      <c r="AU437" s="113"/>
      <c r="AV437" s="113"/>
      <c r="AW437" s="113"/>
    </row>
    <row r="438" spans="1:49" s="43" customFormat="1" ht="32.25">
      <c r="A438" s="46"/>
      <c r="H438" s="44"/>
      <c r="O438" s="113"/>
      <c r="P438" s="113"/>
      <c r="Q438" s="113"/>
      <c r="R438" s="113"/>
      <c r="S438" s="113"/>
      <c r="T438" s="113"/>
      <c r="U438" s="113"/>
      <c r="V438" s="113"/>
      <c r="W438" s="114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  <c r="AN438" s="113"/>
      <c r="AO438" s="113"/>
      <c r="AP438" s="113"/>
      <c r="AQ438" s="113"/>
      <c r="AR438" s="113"/>
      <c r="AS438" s="127"/>
      <c r="AT438" s="113"/>
      <c r="AU438" s="113"/>
      <c r="AV438" s="113"/>
      <c r="AW438" s="113"/>
    </row>
    <row r="439" spans="1:49" s="43" customFormat="1" ht="32.25">
      <c r="A439" s="46"/>
      <c r="H439" s="44"/>
      <c r="O439" s="113"/>
      <c r="P439" s="113"/>
      <c r="Q439" s="113"/>
      <c r="R439" s="113"/>
      <c r="S439" s="113"/>
      <c r="T439" s="113"/>
      <c r="U439" s="113"/>
      <c r="V439" s="113"/>
      <c r="W439" s="114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  <c r="AL439" s="113"/>
      <c r="AM439" s="113"/>
      <c r="AN439" s="113"/>
      <c r="AO439" s="113"/>
      <c r="AP439" s="113"/>
      <c r="AQ439" s="113"/>
      <c r="AR439" s="113"/>
      <c r="AS439" s="127"/>
      <c r="AT439" s="113"/>
      <c r="AU439" s="113"/>
      <c r="AV439" s="113"/>
      <c r="AW439" s="113"/>
    </row>
    <row r="440" spans="1:49" s="43" customFormat="1" ht="32.25">
      <c r="A440" s="46"/>
      <c r="H440" s="44"/>
      <c r="O440" s="113"/>
      <c r="P440" s="113"/>
      <c r="Q440" s="113"/>
      <c r="R440" s="113"/>
      <c r="S440" s="113"/>
      <c r="T440" s="113"/>
      <c r="U440" s="113"/>
      <c r="V440" s="113"/>
      <c r="W440" s="114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  <c r="AL440" s="113"/>
      <c r="AM440" s="113"/>
      <c r="AN440" s="113"/>
      <c r="AO440" s="113"/>
      <c r="AP440" s="113"/>
      <c r="AQ440" s="113"/>
      <c r="AR440" s="113"/>
      <c r="AS440" s="127"/>
      <c r="AT440" s="113"/>
      <c r="AU440" s="113"/>
      <c r="AV440" s="113"/>
      <c r="AW440" s="113"/>
    </row>
    <row r="441" spans="1:49" s="43" customFormat="1" ht="32.25">
      <c r="A441" s="46"/>
      <c r="H441" s="44"/>
      <c r="O441" s="113"/>
      <c r="P441" s="113"/>
      <c r="Q441" s="113"/>
      <c r="R441" s="113"/>
      <c r="S441" s="113"/>
      <c r="T441" s="113"/>
      <c r="U441" s="113"/>
      <c r="V441" s="113"/>
      <c r="W441" s="114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27"/>
      <c r="AT441" s="113"/>
      <c r="AU441" s="113"/>
      <c r="AV441" s="113"/>
      <c r="AW441" s="113"/>
    </row>
    <row r="442" spans="1:49" s="43" customFormat="1" ht="32.25">
      <c r="A442" s="46"/>
      <c r="H442" s="44"/>
      <c r="O442" s="113"/>
      <c r="P442" s="113"/>
      <c r="Q442" s="113"/>
      <c r="R442" s="113"/>
      <c r="S442" s="113"/>
      <c r="T442" s="113"/>
      <c r="U442" s="113"/>
      <c r="V442" s="113"/>
      <c r="W442" s="114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27"/>
      <c r="AT442" s="113"/>
      <c r="AU442" s="113"/>
      <c r="AV442" s="113"/>
      <c r="AW442" s="113"/>
    </row>
    <row r="443" spans="1:49" s="43" customFormat="1" ht="32.25">
      <c r="A443" s="46"/>
      <c r="H443" s="44"/>
      <c r="O443" s="113"/>
      <c r="P443" s="113"/>
      <c r="Q443" s="113"/>
      <c r="R443" s="113"/>
      <c r="S443" s="113"/>
      <c r="T443" s="113"/>
      <c r="U443" s="113"/>
      <c r="V443" s="113"/>
      <c r="W443" s="114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  <c r="AK443" s="113"/>
      <c r="AL443" s="113"/>
      <c r="AM443" s="113"/>
      <c r="AN443" s="113"/>
      <c r="AO443" s="113"/>
      <c r="AP443" s="113"/>
      <c r="AQ443" s="113"/>
      <c r="AR443" s="113"/>
      <c r="AS443" s="127"/>
      <c r="AT443" s="113"/>
      <c r="AU443" s="113"/>
      <c r="AV443" s="113"/>
      <c r="AW443" s="113"/>
    </row>
    <row r="444" spans="1:49" s="43" customFormat="1" ht="32.25">
      <c r="A444" s="46"/>
      <c r="H444" s="44"/>
      <c r="O444" s="113"/>
      <c r="P444" s="113"/>
      <c r="Q444" s="113"/>
      <c r="R444" s="113"/>
      <c r="S444" s="113"/>
      <c r="T444" s="113"/>
      <c r="U444" s="113"/>
      <c r="V444" s="113"/>
      <c r="W444" s="114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  <c r="AK444" s="113"/>
      <c r="AL444" s="113"/>
      <c r="AM444" s="113"/>
      <c r="AN444" s="113"/>
      <c r="AO444" s="113"/>
      <c r="AP444" s="113"/>
      <c r="AQ444" s="113"/>
      <c r="AR444" s="113"/>
      <c r="AS444" s="127"/>
      <c r="AT444" s="113"/>
      <c r="AU444" s="113"/>
      <c r="AV444" s="113"/>
      <c r="AW444" s="113"/>
    </row>
    <row r="445" spans="1:49" s="43" customFormat="1" ht="32.25">
      <c r="A445" s="46"/>
      <c r="H445" s="44"/>
      <c r="O445" s="113"/>
      <c r="P445" s="113"/>
      <c r="Q445" s="113"/>
      <c r="R445" s="113"/>
      <c r="S445" s="113"/>
      <c r="T445" s="113"/>
      <c r="U445" s="113"/>
      <c r="V445" s="113"/>
      <c r="W445" s="114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  <c r="AK445" s="113"/>
      <c r="AL445" s="113"/>
      <c r="AM445" s="113"/>
      <c r="AN445" s="113"/>
      <c r="AO445" s="113"/>
      <c r="AP445" s="113"/>
      <c r="AQ445" s="113"/>
      <c r="AR445" s="113"/>
      <c r="AS445" s="127"/>
      <c r="AT445" s="113"/>
      <c r="AU445" s="113"/>
      <c r="AV445" s="113"/>
      <c r="AW445" s="113"/>
    </row>
    <row r="446" spans="1:49" s="43" customFormat="1" ht="32.25">
      <c r="A446" s="46"/>
      <c r="H446" s="44"/>
      <c r="O446" s="113"/>
      <c r="P446" s="113"/>
      <c r="Q446" s="113"/>
      <c r="R446" s="113"/>
      <c r="S446" s="113"/>
      <c r="T446" s="113"/>
      <c r="U446" s="113"/>
      <c r="V446" s="113"/>
      <c r="W446" s="114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  <c r="AK446" s="113"/>
      <c r="AL446" s="113"/>
      <c r="AM446" s="113"/>
      <c r="AN446" s="113"/>
      <c r="AO446" s="113"/>
      <c r="AP446" s="113"/>
      <c r="AQ446" s="113"/>
      <c r="AR446" s="113"/>
      <c r="AS446" s="127"/>
      <c r="AT446" s="113"/>
      <c r="AU446" s="113"/>
      <c r="AV446" s="113"/>
      <c r="AW446" s="113"/>
    </row>
    <row r="447" spans="1:49" s="43" customFormat="1" ht="32.25">
      <c r="A447" s="46"/>
      <c r="H447" s="44"/>
      <c r="O447" s="113"/>
      <c r="P447" s="113"/>
      <c r="Q447" s="113"/>
      <c r="R447" s="113"/>
      <c r="S447" s="113"/>
      <c r="T447" s="113"/>
      <c r="U447" s="113"/>
      <c r="V447" s="113"/>
      <c r="W447" s="114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  <c r="AK447" s="113"/>
      <c r="AL447" s="113"/>
      <c r="AM447" s="113"/>
      <c r="AN447" s="113"/>
      <c r="AO447" s="113"/>
      <c r="AP447" s="113"/>
      <c r="AQ447" s="113"/>
      <c r="AR447" s="113"/>
      <c r="AS447" s="127"/>
      <c r="AT447" s="113"/>
      <c r="AU447" s="113"/>
      <c r="AV447" s="113"/>
      <c r="AW447" s="113"/>
    </row>
    <row r="448" spans="1:49" s="43" customFormat="1" ht="32.25">
      <c r="A448" s="46"/>
      <c r="H448" s="44"/>
      <c r="O448" s="113"/>
      <c r="P448" s="113"/>
      <c r="Q448" s="113"/>
      <c r="R448" s="113"/>
      <c r="S448" s="113"/>
      <c r="T448" s="113"/>
      <c r="U448" s="113"/>
      <c r="V448" s="113"/>
      <c r="W448" s="114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  <c r="AL448" s="113"/>
      <c r="AM448" s="113"/>
      <c r="AN448" s="113"/>
      <c r="AO448" s="113"/>
      <c r="AP448" s="113"/>
      <c r="AQ448" s="113"/>
      <c r="AR448" s="113"/>
      <c r="AS448" s="127"/>
      <c r="AT448" s="113"/>
      <c r="AU448" s="113"/>
      <c r="AV448" s="113"/>
      <c r="AW448" s="113"/>
    </row>
    <row r="449" spans="1:49" s="43" customFormat="1" ht="32.25">
      <c r="A449" s="46"/>
      <c r="H449" s="44"/>
      <c r="O449" s="113"/>
      <c r="P449" s="113"/>
      <c r="Q449" s="113"/>
      <c r="R449" s="113"/>
      <c r="S449" s="113"/>
      <c r="T449" s="113"/>
      <c r="U449" s="113"/>
      <c r="V449" s="113"/>
      <c r="W449" s="114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27"/>
      <c r="AT449" s="113"/>
      <c r="AU449" s="113"/>
      <c r="AV449" s="113"/>
      <c r="AW449" s="113"/>
    </row>
    <row r="450" spans="1:49" s="43" customFormat="1" ht="32.25">
      <c r="A450" s="46"/>
      <c r="O450" s="113"/>
      <c r="P450" s="113"/>
      <c r="Q450" s="113"/>
      <c r="R450" s="113"/>
      <c r="S450" s="113"/>
      <c r="T450" s="113"/>
      <c r="U450" s="113"/>
      <c r="V450" s="113"/>
      <c r="W450" s="114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27"/>
      <c r="AT450" s="113"/>
      <c r="AU450" s="113"/>
      <c r="AV450" s="113"/>
      <c r="AW450" s="113"/>
    </row>
    <row r="451" spans="1:49" s="43" customFormat="1" ht="32.25">
      <c r="A451" s="46"/>
      <c r="O451" s="113"/>
      <c r="P451" s="113"/>
      <c r="Q451" s="113"/>
      <c r="R451" s="113"/>
      <c r="S451" s="113"/>
      <c r="T451" s="113"/>
      <c r="U451" s="113"/>
      <c r="V451" s="113"/>
      <c r="W451" s="114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27"/>
      <c r="AT451" s="113"/>
      <c r="AU451" s="113"/>
      <c r="AV451" s="113"/>
      <c r="AW451" s="113"/>
    </row>
    <row r="452" spans="1:49" s="43" customFormat="1" ht="32.25">
      <c r="A452" s="46"/>
      <c r="O452" s="113"/>
      <c r="P452" s="113"/>
      <c r="Q452" s="113"/>
      <c r="R452" s="113"/>
      <c r="S452" s="113"/>
      <c r="T452" s="113"/>
      <c r="U452" s="113"/>
      <c r="V452" s="113"/>
      <c r="W452" s="114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27"/>
      <c r="AT452" s="113"/>
      <c r="AU452" s="113"/>
      <c r="AV452" s="113"/>
      <c r="AW452" s="113"/>
    </row>
    <row r="453" spans="1:49" s="43" customFormat="1" ht="32.25">
      <c r="A453" s="46"/>
      <c r="O453" s="113"/>
      <c r="P453" s="113"/>
      <c r="Q453" s="113"/>
      <c r="R453" s="113"/>
      <c r="S453" s="113"/>
      <c r="T453" s="113"/>
      <c r="U453" s="113"/>
      <c r="V453" s="113"/>
      <c r="W453" s="114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27"/>
      <c r="AT453" s="113"/>
      <c r="AU453" s="113"/>
      <c r="AV453" s="113"/>
      <c r="AW453" s="113"/>
    </row>
    <row r="454" spans="1:49" s="43" customFormat="1" ht="32.25">
      <c r="A454" s="46"/>
      <c r="O454" s="113"/>
      <c r="P454" s="113"/>
      <c r="Q454" s="113"/>
      <c r="R454" s="113"/>
      <c r="S454" s="113"/>
      <c r="T454" s="113"/>
      <c r="U454" s="113"/>
      <c r="V454" s="113"/>
      <c r="W454" s="114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27"/>
      <c r="AT454" s="113"/>
      <c r="AU454" s="113"/>
      <c r="AV454" s="113"/>
      <c r="AW454" s="113"/>
    </row>
    <row r="455" spans="1:49" s="43" customFormat="1" ht="32.25">
      <c r="A455" s="46"/>
      <c r="O455" s="113"/>
      <c r="P455" s="113"/>
      <c r="Q455" s="113"/>
      <c r="R455" s="113"/>
      <c r="S455" s="113"/>
      <c r="T455" s="113"/>
      <c r="U455" s="113"/>
      <c r="V455" s="113"/>
      <c r="W455" s="114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27"/>
      <c r="AT455" s="113"/>
      <c r="AU455" s="113"/>
      <c r="AV455" s="113"/>
      <c r="AW455" s="113"/>
    </row>
    <row r="456" spans="1:49" s="43" customFormat="1" ht="32.25">
      <c r="A456" s="46"/>
      <c r="O456" s="113"/>
      <c r="P456" s="113"/>
      <c r="Q456" s="113"/>
      <c r="R456" s="113"/>
      <c r="S456" s="113"/>
      <c r="T456" s="113"/>
      <c r="U456" s="113"/>
      <c r="V456" s="113"/>
      <c r="W456" s="114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3"/>
      <c r="AM456" s="113"/>
      <c r="AN456" s="113"/>
      <c r="AO456" s="113"/>
      <c r="AP456" s="113"/>
      <c r="AQ456" s="113"/>
      <c r="AR456" s="113"/>
      <c r="AS456" s="127"/>
      <c r="AT456" s="113"/>
      <c r="AU456" s="113"/>
      <c r="AV456" s="113"/>
      <c r="AW456" s="113"/>
    </row>
    <row r="457" spans="1:49" s="43" customFormat="1" ht="32.25">
      <c r="A457" s="46"/>
      <c r="O457" s="113"/>
      <c r="P457" s="113"/>
      <c r="Q457" s="113"/>
      <c r="R457" s="113"/>
      <c r="S457" s="113"/>
      <c r="T457" s="113"/>
      <c r="U457" s="113"/>
      <c r="V457" s="113"/>
      <c r="W457" s="114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  <c r="AL457" s="113"/>
      <c r="AM457" s="113"/>
      <c r="AN457" s="113"/>
      <c r="AO457" s="113"/>
      <c r="AP457" s="113"/>
      <c r="AQ457" s="113"/>
      <c r="AR457" s="113"/>
      <c r="AS457" s="127"/>
      <c r="AT457" s="113"/>
      <c r="AU457" s="113"/>
      <c r="AV457" s="113"/>
      <c r="AW457" s="113"/>
    </row>
    <row r="458" spans="1:49" s="43" customFormat="1" ht="32.25">
      <c r="A458" s="46"/>
      <c r="O458" s="113"/>
      <c r="P458" s="113"/>
      <c r="Q458" s="113"/>
      <c r="R458" s="113"/>
      <c r="S458" s="113"/>
      <c r="T458" s="113"/>
      <c r="U458" s="113"/>
      <c r="V458" s="113"/>
      <c r="W458" s="114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  <c r="AL458" s="113"/>
      <c r="AM458" s="113"/>
      <c r="AN458" s="113"/>
      <c r="AO458" s="113"/>
      <c r="AP458" s="113"/>
      <c r="AQ458" s="113"/>
      <c r="AR458" s="113"/>
      <c r="AS458" s="127"/>
      <c r="AT458" s="113"/>
      <c r="AU458" s="113"/>
      <c r="AV458" s="113"/>
      <c r="AW458" s="113"/>
    </row>
    <row r="459" spans="1:49" s="43" customFormat="1" ht="32.25">
      <c r="A459" s="46"/>
      <c r="O459" s="113"/>
      <c r="P459" s="113"/>
      <c r="Q459" s="113"/>
      <c r="R459" s="113"/>
      <c r="S459" s="113"/>
      <c r="T459" s="113"/>
      <c r="U459" s="113"/>
      <c r="V459" s="113"/>
      <c r="W459" s="114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27"/>
      <c r="AT459" s="113"/>
      <c r="AU459" s="113"/>
      <c r="AV459" s="113"/>
      <c r="AW459" s="113"/>
    </row>
    <row r="460" spans="1:49" s="43" customFormat="1" ht="32.25">
      <c r="A460" s="46"/>
      <c r="O460" s="113"/>
      <c r="P460" s="113"/>
      <c r="Q460" s="113"/>
      <c r="R460" s="113"/>
      <c r="S460" s="113"/>
      <c r="T460" s="113"/>
      <c r="U460" s="113"/>
      <c r="V460" s="113"/>
      <c r="W460" s="114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  <c r="AL460" s="113"/>
      <c r="AM460" s="113"/>
      <c r="AN460" s="113"/>
      <c r="AO460" s="113"/>
      <c r="AP460" s="113"/>
      <c r="AQ460" s="113"/>
      <c r="AR460" s="113"/>
      <c r="AS460" s="127"/>
      <c r="AT460" s="113"/>
      <c r="AU460" s="113"/>
      <c r="AV460" s="113"/>
      <c r="AW460" s="113"/>
    </row>
    <row r="461" spans="1:49" s="43" customFormat="1" ht="32.25">
      <c r="A461" s="46"/>
      <c r="O461" s="113"/>
      <c r="P461" s="113"/>
      <c r="Q461" s="113"/>
      <c r="R461" s="113"/>
      <c r="S461" s="113"/>
      <c r="T461" s="113"/>
      <c r="U461" s="113"/>
      <c r="V461" s="113"/>
      <c r="W461" s="114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  <c r="AL461" s="113"/>
      <c r="AM461" s="113"/>
      <c r="AN461" s="113"/>
      <c r="AO461" s="113"/>
      <c r="AP461" s="113"/>
      <c r="AQ461" s="113"/>
      <c r="AR461" s="113"/>
      <c r="AS461" s="127"/>
      <c r="AT461" s="113"/>
      <c r="AU461" s="113"/>
      <c r="AV461" s="113"/>
      <c r="AW461" s="113"/>
    </row>
    <row r="462" spans="1:49" s="43" customFormat="1" ht="32.25">
      <c r="A462" s="46"/>
      <c r="O462" s="113"/>
      <c r="P462" s="113"/>
      <c r="Q462" s="113"/>
      <c r="R462" s="113"/>
      <c r="S462" s="113"/>
      <c r="T462" s="113"/>
      <c r="U462" s="113"/>
      <c r="V462" s="113"/>
      <c r="W462" s="114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  <c r="AL462" s="113"/>
      <c r="AM462" s="113"/>
      <c r="AN462" s="113"/>
      <c r="AO462" s="113"/>
      <c r="AP462" s="113"/>
      <c r="AQ462" s="113"/>
      <c r="AR462" s="113"/>
      <c r="AS462" s="127"/>
      <c r="AT462" s="113"/>
      <c r="AU462" s="113"/>
      <c r="AV462" s="113"/>
      <c r="AW462" s="113"/>
    </row>
    <row r="463" spans="1:49" s="43" customFormat="1" ht="32.25">
      <c r="A463" s="46"/>
      <c r="O463" s="113"/>
      <c r="P463" s="113"/>
      <c r="Q463" s="113"/>
      <c r="R463" s="113"/>
      <c r="S463" s="113"/>
      <c r="T463" s="113"/>
      <c r="U463" s="113"/>
      <c r="V463" s="113"/>
      <c r="W463" s="114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3"/>
      <c r="AQ463" s="113"/>
      <c r="AR463" s="113"/>
      <c r="AS463" s="127"/>
      <c r="AT463" s="113"/>
      <c r="AU463" s="113"/>
      <c r="AV463" s="113"/>
      <c r="AW463" s="113"/>
    </row>
    <row r="464" spans="1:49" s="43" customFormat="1" ht="32.25">
      <c r="A464" s="46"/>
      <c r="O464" s="113"/>
      <c r="P464" s="113"/>
      <c r="Q464" s="113"/>
      <c r="R464" s="113"/>
      <c r="S464" s="113"/>
      <c r="T464" s="113"/>
      <c r="U464" s="113"/>
      <c r="V464" s="113"/>
      <c r="W464" s="114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27"/>
      <c r="AT464" s="113"/>
      <c r="AU464" s="113"/>
      <c r="AV464" s="113"/>
      <c r="AW464" s="113"/>
    </row>
    <row r="465" spans="1:49" s="43" customFormat="1" ht="32.25">
      <c r="A465" s="46"/>
      <c r="O465" s="113"/>
      <c r="P465" s="113"/>
      <c r="Q465" s="113"/>
      <c r="R465" s="113"/>
      <c r="S465" s="113"/>
      <c r="T465" s="113"/>
      <c r="U465" s="113"/>
      <c r="V465" s="113"/>
      <c r="W465" s="114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3"/>
      <c r="AM465" s="113"/>
      <c r="AN465" s="113"/>
      <c r="AO465" s="113"/>
      <c r="AP465" s="113"/>
      <c r="AQ465" s="113"/>
      <c r="AR465" s="113"/>
      <c r="AS465" s="127"/>
      <c r="AT465" s="113"/>
      <c r="AU465" s="113"/>
      <c r="AV465" s="113"/>
      <c r="AW465" s="113"/>
    </row>
    <row r="466" spans="1:49" s="43" customFormat="1" ht="32.25">
      <c r="A466" s="46"/>
      <c r="O466" s="113"/>
      <c r="P466" s="113"/>
      <c r="Q466" s="113"/>
      <c r="R466" s="113"/>
      <c r="S466" s="113"/>
      <c r="T466" s="113"/>
      <c r="U466" s="113"/>
      <c r="V466" s="113"/>
      <c r="W466" s="114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  <c r="AL466" s="113"/>
      <c r="AM466" s="113"/>
      <c r="AN466" s="113"/>
      <c r="AO466" s="113"/>
      <c r="AP466" s="113"/>
      <c r="AQ466" s="113"/>
      <c r="AR466" s="113"/>
      <c r="AS466" s="127"/>
      <c r="AT466" s="113"/>
      <c r="AU466" s="113"/>
      <c r="AV466" s="113"/>
      <c r="AW466" s="113"/>
    </row>
    <row r="467" spans="1:49" s="43" customFormat="1" ht="32.25">
      <c r="A467" s="46"/>
      <c r="O467" s="113"/>
      <c r="P467" s="113"/>
      <c r="Q467" s="113"/>
      <c r="R467" s="113"/>
      <c r="S467" s="113"/>
      <c r="T467" s="113"/>
      <c r="U467" s="113"/>
      <c r="V467" s="113"/>
      <c r="W467" s="114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  <c r="AL467" s="113"/>
      <c r="AM467" s="113"/>
      <c r="AN467" s="113"/>
      <c r="AO467" s="113"/>
      <c r="AP467" s="113"/>
      <c r="AQ467" s="113"/>
      <c r="AR467" s="113"/>
      <c r="AS467" s="127"/>
      <c r="AT467" s="113"/>
      <c r="AU467" s="113"/>
      <c r="AV467" s="113"/>
      <c r="AW467" s="113"/>
    </row>
    <row r="468" spans="1:49" s="43" customFormat="1" ht="32.25">
      <c r="A468" s="46"/>
      <c r="O468" s="113"/>
      <c r="P468" s="113"/>
      <c r="Q468" s="113"/>
      <c r="R468" s="113"/>
      <c r="S468" s="113"/>
      <c r="T468" s="113"/>
      <c r="U468" s="113"/>
      <c r="V468" s="113"/>
      <c r="W468" s="114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  <c r="AL468" s="113"/>
      <c r="AM468" s="113"/>
      <c r="AN468" s="113"/>
      <c r="AO468" s="113"/>
      <c r="AP468" s="113"/>
      <c r="AQ468" s="113"/>
      <c r="AR468" s="113"/>
      <c r="AS468" s="127"/>
      <c r="AT468" s="113"/>
      <c r="AU468" s="113"/>
      <c r="AV468" s="113"/>
      <c r="AW468" s="113"/>
    </row>
    <row r="469" spans="1:49" s="43" customFormat="1" ht="32.25">
      <c r="A469" s="46"/>
      <c r="O469" s="113"/>
      <c r="P469" s="113"/>
      <c r="Q469" s="113"/>
      <c r="R469" s="113"/>
      <c r="S469" s="113"/>
      <c r="T469" s="113"/>
      <c r="U469" s="113"/>
      <c r="V469" s="113"/>
      <c r="W469" s="114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  <c r="AL469" s="113"/>
      <c r="AM469" s="113"/>
      <c r="AN469" s="113"/>
      <c r="AO469" s="113"/>
      <c r="AP469" s="113"/>
      <c r="AQ469" s="113"/>
      <c r="AR469" s="113"/>
      <c r="AS469" s="127"/>
      <c r="AT469" s="113"/>
      <c r="AU469" s="113"/>
      <c r="AV469" s="113"/>
      <c r="AW469" s="113"/>
    </row>
    <row r="470" spans="1:49" s="43" customFormat="1" ht="32.25">
      <c r="A470" s="46"/>
      <c r="O470" s="113"/>
      <c r="P470" s="113"/>
      <c r="Q470" s="113"/>
      <c r="R470" s="113"/>
      <c r="S470" s="113"/>
      <c r="T470" s="113"/>
      <c r="U470" s="113"/>
      <c r="V470" s="113"/>
      <c r="W470" s="114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  <c r="AK470" s="113"/>
      <c r="AL470" s="113"/>
      <c r="AM470" s="113"/>
      <c r="AN470" s="113"/>
      <c r="AO470" s="113"/>
      <c r="AP470" s="113"/>
      <c r="AQ470" s="113"/>
      <c r="AR470" s="113"/>
      <c r="AS470" s="127"/>
      <c r="AT470" s="113"/>
      <c r="AU470" s="113"/>
      <c r="AV470" s="113"/>
      <c r="AW470" s="113"/>
    </row>
    <row r="471" spans="1:49" s="43" customFormat="1" ht="32.25">
      <c r="A471" s="46"/>
      <c r="O471" s="113"/>
      <c r="P471" s="113"/>
      <c r="Q471" s="113"/>
      <c r="R471" s="113"/>
      <c r="S471" s="113"/>
      <c r="T471" s="113"/>
      <c r="U471" s="113"/>
      <c r="V471" s="113"/>
      <c r="W471" s="114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  <c r="AK471" s="113"/>
      <c r="AL471" s="113"/>
      <c r="AM471" s="113"/>
      <c r="AN471" s="113"/>
      <c r="AO471" s="113"/>
      <c r="AP471" s="113"/>
      <c r="AQ471" s="113"/>
      <c r="AR471" s="113"/>
      <c r="AS471" s="127"/>
      <c r="AT471" s="113"/>
      <c r="AU471" s="113"/>
      <c r="AV471" s="113"/>
      <c r="AW471" s="113"/>
    </row>
    <row r="472" spans="1:49" s="43" customFormat="1" ht="32.25">
      <c r="A472" s="46"/>
      <c r="O472" s="113"/>
      <c r="P472" s="113"/>
      <c r="Q472" s="113"/>
      <c r="R472" s="113"/>
      <c r="S472" s="113"/>
      <c r="T472" s="113"/>
      <c r="U472" s="113"/>
      <c r="V472" s="113"/>
      <c r="W472" s="114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  <c r="AK472" s="113"/>
      <c r="AL472" s="113"/>
      <c r="AM472" s="113"/>
      <c r="AN472" s="113"/>
      <c r="AO472" s="113"/>
      <c r="AP472" s="113"/>
      <c r="AQ472" s="113"/>
      <c r="AR472" s="113"/>
      <c r="AS472" s="127"/>
      <c r="AT472" s="113"/>
      <c r="AU472" s="113"/>
      <c r="AV472" s="113"/>
      <c r="AW472" s="113"/>
    </row>
    <row r="473" spans="1:49" s="43" customFormat="1" ht="32.25">
      <c r="A473" s="46"/>
      <c r="O473" s="113"/>
      <c r="P473" s="113"/>
      <c r="Q473" s="113"/>
      <c r="R473" s="113"/>
      <c r="S473" s="113"/>
      <c r="T473" s="113"/>
      <c r="U473" s="113"/>
      <c r="V473" s="113"/>
      <c r="W473" s="114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  <c r="AL473" s="113"/>
      <c r="AM473" s="113"/>
      <c r="AN473" s="113"/>
      <c r="AO473" s="113"/>
      <c r="AP473" s="113"/>
      <c r="AQ473" s="113"/>
      <c r="AR473" s="113"/>
      <c r="AS473" s="127"/>
      <c r="AT473" s="113"/>
      <c r="AU473" s="113"/>
      <c r="AV473" s="113"/>
      <c r="AW473" s="113"/>
    </row>
    <row r="474" spans="1:49" s="43" customFormat="1" ht="32.25">
      <c r="A474" s="46"/>
      <c r="O474" s="113"/>
      <c r="P474" s="113"/>
      <c r="Q474" s="113"/>
      <c r="R474" s="113"/>
      <c r="S474" s="113"/>
      <c r="T474" s="113"/>
      <c r="U474" s="113"/>
      <c r="V474" s="113"/>
      <c r="W474" s="114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  <c r="AL474" s="113"/>
      <c r="AM474" s="113"/>
      <c r="AN474" s="113"/>
      <c r="AO474" s="113"/>
      <c r="AP474" s="113"/>
      <c r="AQ474" s="113"/>
      <c r="AR474" s="113"/>
      <c r="AS474" s="127"/>
      <c r="AT474" s="113"/>
      <c r="AU474" s="113"/>
      <c r="AV474" s="113"/>
      <c r="AW474" s="113"/>
    </row>
    <row r="475" spans="1:49" s="43" customFormat="1" ht="32.25">
      <c r="A475" s="46"/>
      <c r="O475" s="113"/>
      <c r="P475" s="113"/>
      <c r="Q475" s="113"/>
      <c r="R475" s="113"/>
      <c r="S475" s="113"/>
      <c r="T475" s="113"/>
      <c r="U475" s="113"/>
      <c r="V475" s="113"/>
      <c r="W475" s="114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  <c r="AK475" s="113"/>
      <c r="AL475" s="113"/>
      <c r="AM475" s="113"/>
      <c r="AN475" s="113"/>
      <c r="AO475" s="113"/>
      <c r="AP475" s="113"/>
      <c r="AQ475" s="113"/>
      <c r="AR475" s="113"/>
      <c r="AS475" s="127"/>
      <c r="AT475" s="113"/>
      <c r="AU475" s="113"/>
      <c r="AV475" s="113"/>
      <c r="AW475" s="113"/>
    </row>
    <row r="476" spans="1:49" s="43" customFormat="1" ht="32.25">
      <c r="A476" s="46"/>
      <c r="O476" s="113"/>
      <c r="P476" s="113"/>
      <c r="Q476" s="113"/>
      <c r="R476" s="113"/>
      <c r="S476" s="113"/>
      <c r="T476" s="113"/>
      <c r="U476" s="113"/>
      <c r="V476" s="113"/>
      <c r="W476" s="114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  <c r="AK476" s="113"/>
      <c r="AL476" s="113"/>
      <c r="AM476" s="113"/>
      <c r="AN476" s="113"/>
      <c r="AO476" s="113"/>
      <c r="AP476" s="113"/>
      <c r="AQ476" s="113"/>
      <c r="AR476" s="113"/>
      <c r="AS476" s="127"/>
      <c r="AT476" s="113"/>
      <c r="AU476" s="113"/>
      <c r="AV476" s="113"/>
      <c r="AW476" s="113"/>
    </row>
    <row r="477" spans="1:49" s="43" customFormat="1" ht="32.25">
      <c r="A477" s="46"/>
      <c r="O477" s="113"/>
      <c r="P477" s="113"/>
      <c r="Q477" s="113"/>
      <c r="R477" s="113"/>
      <c r="S477" s="113"/>
      <c r="T477" s="113"/>
      <c r="U477" s="113"/>
      <c r="V477" s="113"/>
      <c r="W477" s="114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  <c r="AK477" s="113"/>
      <c r="AL477" s="113"/>
      <c r="AM477" s="113"/>
      <c r="AN477" s="113"/>
      <c r="AO477" s="113"/>
      <c r="AP477" s="113"/>
      <c r="AQ477" s="113"/>
      <c r="AR477" s="113"/>
      <c r="AS477" s="127"/>
      <c r="AT477" s="113"/>
      <c r="AU477" s="113"/>
      <c r="AV477" s="113"/>
      <c r="AW477" s="113"/>
    </row>
    <row r="478" spans="1:49" s="43" customFormat="1" ht="32.25">
      <c r="A478" s="46"/>
      <c r="O478" s="113"/>
      <c r="P478" s="113"/>
      <c r="Q478" s="113"/>
      <c r="R478" s="113"/>
      <c r="S478" s="113"/>
      <c r="T478" s="113"/>
      <c r="U478" s="113"/>
      <c r="V478" s="113"/>
      <c r="W478" s="114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3"/>
      <c r="AM478" s="113"/>
      <c r="AN478" s="113"/>
      <c r="AO478" s="113"/>
      <c r="AP478" s="113"/>
      <c r="AQ478" s="113"/>
      <c r="AR478" s="113"/>
      <c r="AS478" s="127"/>
      <c r="AT478" s="113"/>
      <c r="AU478" s="113"/>
      <c r="AV478" s="113"/>
      <c r="AW478" s="113"/>
    </row>
    <row r="479" spans="1:49" s="43" customFormat="1" ht="32.25">
      <c r="A479" s="46"/>
      <c r="O479" s="113"/>
      <c r="P479" s="113"/>
      <c r="Q479" s="113"/>
      <c r="R479" s="113"/>
      <c r="S479" s="113"/>
      <c r="T479" s="113"/>
      <c r="U479" s="113"/>
      <c r="V479" s="113"/>
      <c r="W479" s="114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  <c r="AL479" s="113"/>
      <c r="AM479" s="113"/>
      <c r="AN479" s="113"/>
      <c r="AO479" s="113"/>
      <c r="AP479" s="113"/>
      <c r="AQ479" s="113"/>
      <c r="AR479" s="113"/>
      <c r="AS479" s="127"/>
      <c r="AT479" s="113"/>
      <c r="AU479" s="113"/>
      <c r="AV479" s="113"/>
      <c r="AW479" s="113"/>
    </row>
    <row r="480" spans="1:49" s="43" customFormat="1" ht="32.25">
      <c r="A480" s="46"/>
      <c r="O480" s="113"/>
      <c r="P480" s="113"/>
      <c r="Q480" s="113"/>
      <c r="R480" s="113"/>
      <c r="S480" s="113"/>
      <c r="T480" s="113"/>
      <c r="U480" s="113"/>
      <c r="V480" s="113"/>
      <c r="W480" s="114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  <c r="AL480" s="113"/>
      <c r="AM480" s="113"/>
      <c r="AN480" s="113"/>
      <c r="AO480" s="113"/>
      <c r="AP480" s="113"/>
      <c r="AQ480" s="113"/>
      <c r="AR480" s="113"/>
      <c r="AS480" s="127"/>
      <c r="AT480" s="113"/>
      <c r="AU480" s="113"/>
      <c r="AV480" s="113"/>
      <c r="AW480" s="113"/>
    </row>
    <row r="481" spans="1:49" s="43" customFormat="1" ht="32.25">
      <c r="A481" s="46"/>
      <c r="O481" s="113"/>
      <c r="P481" s="113"/>
      <c r="Q481" s="113"/>
      <c r="R481" s="113"/>
      <c r="S481" s="113"/>
      <c r="T481" s="113"/>
      <c r="U481" s="113"/>
      <c r="V481" s="113"/>
      <c r="W481" s="114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  <c r="AK481" s="113"/>
      <c r="AL481" s="113"/>
      <c r="AM481" s="113"/>
      <c r="AN481" s="113"/>
      <c r="AO481" s="113"/>
      <c r="AP481" s="113"/>
      <c r="AQ481" s="113"/>
      <c r="AR481" s="113"/>
      <c r="AS481" s="127"/>
      <c r="AT481" s="113"/>
      <c r="AU481" s="113"/>
      <c r="AV481" s="113"/>
      <c r="AW481" s="113"/>
    </row>
    <row r="482" spans="1:49" s="43" customFormat="1" ht="32.25">
      <c r="A482" s="46"/>
      <c r="O482" s="113"/>
      <c r="P482" s="113"/>
      <c r="Q482" s="113"/>
      <c r="R482" s="113"/>
      <c r="S482" s="113"/>
      <c r="T482" s="113"/>
      <c r="U482" s="113"/>
      <c r="V482" s="113"/>
      <c r="W482" s="114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  <c r="AK482" s="113"/>
      <c r="AL482" s="113"/>
      <c r="AM482" s="113"/>
      <c r="AN482" s="113"/>
      <c r="AO482" s="113"/>
      <c r="AP482" s="113"/>
      <c r="AQ482" s="113"/>
      <c r="AR482" s="113"/>
      <c r="AS482" s="127"/>
      <c r="AT482" s="113"/>
      <c r="AU482" s="113"/>
      <c r="AV482" s="113"/>
      <c r="AW482" s="113"/>
    </row>
    <row r="483" spans="1:49" s="43" customFormat="1" ht="32.25">
      <c r="A483" s="46"/>
      <c r="O483" s="113"/>
      <c r="P483" s="113"/>
      <c r="Q483" s="113"/>
      <c r="R483" s="113"/>
      <c r="S483" s="113"/>
      <c r="T483" s="113"/>
      <c r="U483" s="113"/>
      <c r="V483" s="113"/>
      <c r="W483" s="114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  <c r="AK483" s="113"/>
      <c r="AL483" s="113"/>
      <c r="AM483" s="113"/>
      <c r="AN483" s="113"/>
      <c r="AO483" s="113"/>
      <c r="AP483" s="113"/>
      <c r="AQ483" s="113"/>
      <c r="AR483" s="113"/>
      <c r="AS483" s="127"/>
      <c r="AT483" s="113"/>
      <c r="AU483" s="113"/>
      <c r="AV483" s="113"/>
      <c r="AW483" s="113"/>
    </row>
    <row r="484" spans="1:49" s="43" customFormat="1" ht="32.25">
      <c r="A484" s="46"/>
      <c r="O484" s="113"/>
      <c r="P484" s="113"/>
      <c r="Q484" s="113"/>
      <c r="R484" s="113"/>
      <c r="S484" s="113"/>
      <c r="T484" s="113"/>
      <c r="U484" s="113"/>
      <c r="V484" s="113"/>
      <c r="W484" s="114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  <c r="AL484" s="113"/>
      <c r="AM484" s="113"/>
      <c r="AN484" s="113"/>
      <c r="AO484" s="113"/>
      <c r="AP484" s="113"/>
      <c r="AQ484" s="113"/>
      <c r="AR484" s="113"/>
      <c r="AS484" s="127"/>
      <c r="AT484" s="113"/>
      <c r="AU484" s="113"/>
      <c r="AV484" s="113"/>
      <c r="AW484" s="113"/>
    </row>
    <row r="485" spans="1:49" s="43" customFormat="1" ht="32.25">
      <c r="A485" s="46"/>
      <c r="O485" s="113"/>
      <c r="P485" s="113"/>
      <c r="Q485" s="113"/>
      <c r="R485" s="113"/>
      <c r="S485" s="113"/>
      <c r="T485" s="113"/>
      <c r="U485" s="113"/>
      <c r="V485" s="113"/>
      <c r="W485" s="114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  <c r="AL485" s="113"/>
      <c r="AM485" s="113"/>
      <c r="AN485" s="113"/>
      <c r="AO485" s="113"/>
      <c r="AP485" s="113"/>
      <c r="AQ485" s="113"/>
      <c r="AR485" s="113"/>
      <c r="AS485" s="127"/>
      <c r="AT485" s="113"/>
      <c r="AU485" s="113"/>
      <c r="AV485" s="113"/>
      <c r="AW485" s="113"/>
    </row>
    <row r="486" spans="1:49" s="43" customFormat="1" ht="32.25">
      <c r="A486" s="46"/>
      <c r="O486" s="113"/>
      <c r="P486" s="113"/>
      <c r="Q486" s="113"/>
      <c r="R486" s="113"/>
      <c r="S486" s="113"/>
      <c r="T486" s="113"/>
      <c r="U486" s="113"/>
      <c r="V486" s="113"/>
      <c r="W486" s="114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  <c r="AL486" s="113"/>
      <c r="AM486" s="113"/>
      <c r="AN486" s="113"/>
      <c r="AO486" s="113"/>
      <c r="AP486" s="113"/>
      <c r="AQ486" s="113"/>
      <c r="AR486" s="113"/>
      <c r="AS486" s="127"/>
      <c r="AT486" s="113"/>
      <c r="AU486" s="113"/>
      <c r="AV486" s="113"/>
      <c r="AW486" s="113"/>
    </row>
    <row r="487" spans="1:49" s="43" customFormat="1" ht="32.25">
      <c r="A487" s="46"/>
      <c r="O487" s="113"/>
      <c r="P487" s="113"/>
      <c r="Q487" s="113"/>
      <c r="R487" s="113"/>
      <c r="S487" s="113"/>
      <c r="T487" s="113"/>
      <c r="U487" s="113"/>
      <c r="V487" s="113"/>
      <c r="W487" s="114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  <c r="AL487" s="113"/>
      <c r="AM487" s="113"/>
      <c r="AN487" s="113"/>
      <c r="AO487" s="113"/>
      <c r="AP487" s="113"/>
      <c r="AQ487" s="113"/>
      <c r="AR487" s="113"/>
      <c r="AS487" s="127"/>
      <c r="AT487" s="113"/>
      <c r="AU487" s="113"/>
      <c r="AV487" s="113"/>
      <c r="AW487" s="113"/>
    </row>
    <row r="488" spans="1:49" s="43" customFormat="1" ht="32.25">
      <c r="A488" s="46"/>
      <c r="O488" s="113"/>
      <c r="P488" s="113"/>
      <c r="Q488" s="113"/>
      <c r="R488" s="113"/>
      <c r="S488" s="113"/>
      <c r="T488" s="113"/>
      <c r="U488" s="113"/>
      <c r="V488" s="113"/>
      <c r="W488" s="114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27"/>
      <c r="AT488" s="113"/>
      <c r="AU488" s="113"/>
      <c r="AV488" s="113"/>
      <c r="AW488" s="113"/>
    </row>
    <row r="489" spans="1:49" s="43" customFormat="1" ht="32.25">
      <c r="A489" s="46"/>
      <c r="O489" s="113"/>
      <c r="P489" s="113"/>
      <c r="Q489" s="113"/>
      <c r="R489" s="113"/>
      <c r="S489" s="113"/>
      <c r="T489" s="113"/>
      <c r="U489" s="113"/>
      <c r="V489" s="113"/>
      <c r="W489" s="114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27"/>
      <c r="AT489" s="113"/>
      <c r="AU489" s="113"/>
      <c r="AV489" s="113"/>
      <c r="AW489" s="113"/>
    </row>
    <row r="490" spans="1:49" s="43" customFormat="1" ht="32.25">
      <c r="A490" s="46"/>
      <c r="O490" s="113"/>
      <c r="P490" s="113"/>
      <c r="Q490" s="113"/>
      <c r="R490" s="113"/>
      <c r="S490" s="113"/>
      <c r="T490" s="113"/>
      <c r="U490" s="113"/>
      <c r="V490" s="113"/>
      <c r="W490" s="114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27"/>
      <c r="AT490" s="113"/>
      <c r="AU490" s="113"/>
      <c r="AV490" s="113"/>
      <c r="AW490" s="113"/>
    </row>
    <row r="491" spans="1:49" s="43" customFormat="1" ht="32.25">
      <c r="A491" s="46"/>
      <c r="O491" s="113"/>
      <c r="P491" s="113"/>
      <c r="Q491" s="113"/>
      <c r="R491" s="113"/>
      <c r="S491" s="113"/>
      <c r="T491" s="113"/>
      <c r="U491" s="113"/>
      <c r="V491" s="113"/>
      <c r="W491" s="114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27"/>
      <c r="AT491" s="113"/>
      <c r="AU491" s="113"/>
      <c r="AV491" s="113"/>
      <c r="AW491" s="113"/>
    </row>
    <row r="492" spans="1:49" s="43" customFormat="1" ht="32.25">
      <c r="A492" s="46"/>
      <c r="O492" s="113"/>
      <c r="P492" s="113"/>
      <c r="Q492" s="113"/>
      <c r="R492" s="113"/>
      <c r="S492" s="113"/>
      <c r="T492" s="113"/>
      <c r="U492" s="113"/>
      <c r="V492" s="113"/>
      <c r="W492" s="114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27"/>
      <c r="AT492" s="113"/>
      <c r="AU492" s="113"/>
      <c r="AV492" s="113"/>
      <c r="AW492" s="113"/>
    </row>
    <row r="493" spans="1:49" s="43" customFormat="1" ht="32.25">
      <c r="A493" s="46"/>
      <c r="O493" s="113"/>
      <c r="P493" s="113"/>
      <c r="Q493" s="113"/>
      <c r="R493" s="113"/>
      <c r="S493" s="113"/>
      <c r="T493" s="113"/>
      <c r="U493" s="113"/>
      <c r="V493" s="113"/>
      <c r="W493" s="114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27"/>
      <c r="AT493" s="113"/>
      <c r="AU493" s="113"/>
      <c r="AV493" s="113"/>
      <c r="AW493" s="113"/>
    </row>
    <row r="494" spans="1:49" s="43" customFormat="1" ht="32.25">
      <c r="A494" s="46"/>
      <c r="O494" s="113"/>
      <c r="P494" s="113"/>
      <c r="Q494" s="113"/>
      <c r="R494" s="113"/>
      <c r="S494" s="113"/>
      <c r="T494" s="113"/>
      <c r="U494" s="113"/>
      <c r="V494" s="113"/>
      <c r="W494" s="114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27"/>
      <c r="AT494" s="113"/>
      <c r="AU494" s="113"/>
      <c r="AV494" s="113"/>
      <c r="AW494" s="113"/>
    </row>
    <row r="495" spans="1:49" s="43" customFormat="1" ht="32.25">
      <c r="A495" s="46"/>
      <c r="O495" s="113"/>
      <c r="P495" s="113"/>
      <c r="Q495" s="113"/>
      <c r="R495" s="113"/>
      <c r="S495" s="113"/>
      <c r="T495" s="113"/>
      <c r="U495" s="113"/>
      <c r="V495" s="113"/>
      <c r="W495" s="114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113"/>
      <c r="AS495" s="127"/>
      <c r="AT495" s="113"/>
      <c r="AU495" s="113"/>
      <c r="AV495" s="113"/>
      <c r="AW495" s="113"/>
    </row>
    <row r="496" spans="1:49" s="43" customFormat="1" ht="32.25">
      <c r="A496" s="46"/>
      <c r="O496" s="113"/>
      <c r="P496" s="113"/>
      <c r="Q496" s="113"/>
      <c r="R496" s="113"/>
      <c r="S496" s="113"/>
      <c r="T496" s="113"/>
      <c r="U496" s="113"/>
      <c r="V496" s="113"/>
      <c r="W496" s="114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  <c r="AL496" s="113"/>
      <c r="AM496" s="113"/>
      <c r="AN496" s="113"/>
      <c r="AO496" s="113"/>
      <c r="AP496" s="113"/>
      <c r="AQ496" s="113"/>
      <c r="AR496" s="113"/>
      <c r="AS496" s="127"/>
      <c r="AT496" s="113"/>
      <c r="AU496" s="113"/>
      <c r="AV496" s="113"/>
      <c r="AW496" s="113"/>
    </row>
    <row r="497" spans="1:49" s="43" customFormat="1" ht="32.25">
      <c r="A497" s="46"/>
      <c r="O497" s="113"/>
      <c r="P497" s="113"/>
      <c r="Q497" s="113"/>
      <c r="R497" s="113"/>
      <c r="S497" s="113"/>
      <c r="T497" s="113"/>
      <c r="U497" s="113"/>
      <c r="V497" s="113"/>
      <c r="W497" s="114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  <c r="AL497" s="113"/>
      <c r="AM497" s="113"/>
      <c r="AN497" s="113"/>
      <c r="AO497" s="113"/>
      <c r="AP497" s="113"/>
      <c r="AQ497" s="113"/>
      <c r="AR497" s="113"/>
      <c r="AS497" s="127"/>
      <c r="AT497" s="113"/>
      <c r="AU497" s="113"/>
      <c r="AV497" s="113"/>
      <c r="AW497" s="113"/>
    </row>
    <row r="498" spans="1:49" s="43" customFormat="1" ht="32.25">
      <c r="A498" s="46"/>
      <c r="O498" s="113"/>
      <c r="P498" s="113"/>
      <c r="Q498" s="113"/>
      <c r="R498" s="113"/>
      <c r="S498" s="113"/>
      <c r="T498" s="113"/>
      <c r="U498" s="113"/>
      <c r="V498" s="113"/>
      <c r="W498" s="114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  <c r="AL498" s="113"/>
      <c r="AM498" s="113"/>
      <c r="AN498" s="113"/>
      <c r="AO498" s="113"/>
      <c r="AP498" s="113"/>
      <c r="AQ498" s="113"/>
      <c r="AR498" s="113"/>
      <c r="AS498" s="127"/>
      <c r="AT498" s="113"/>
      <c r="AU498" s="113"/>
      <c r="AV498" s="113"/>
      <c r="AW498" s="113"/>
    </row>
    <row r="499" spans="1:49" s="43" customFormat="1" ht="32.25">
      <c r="A499" s="46"/>
      <c r="O499" s="113"/>
      <c r="P499" s="113"/>
      <c r="Q499" s="113"/>
      <c r="R499" s="113"/>
      <c r="S499" s="113"/>
      <c r="T499" s="113"/>
      <c r="U499" s="113"/>
      <c r="V499" s="113"/>
      <c r="W499" s="114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3"/>
      <c r="AQ499" s="113"/>
      <c r="AR499" s="113"/>
      <c r="AS499" s="127"/>
      <c r="AT499" s="113"/>
      <c r="AU499" s="113"/>
      <c r="AV499" s="113"/>
      <c r="AW499" s="113"/>
    </row>
    <row r="500" spans="1:49" s="43" customFormat="1" ht="32.25">
      <c r="A500" s="46"/>
      <c r="O500" s="113"/>
      <c r="P500" s="113"/>
      <c r="Q500" s="113"/>
      <c r="R500" s="113"/>
      <c r="S500" s="113"/>
      <c r="T500" s="113"/>
      <c r="U500" s="113"/>
      <c r="V500" s="113"/>
      <c r="W500" s="114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27"/>
      <c r="AT500" s="113"/>
      <c r="AU500" s="113"/>
      <c r="AV500" s="113"/>
      <c r="AW500" s="113"/>
    </row>
    <row r="501" spans="1:49" s="43" customFormat="1" ht="32.25">
      <c r="A501" s="46"/>
      <c r="O501" s="113"/>
      <c r="P501" s="113"/>
      <c r="Q501" s="113"/>
      <c r="R501" s="113"/>
      <c r="S501" s="113"/>
      <c r="T501" s="113"/>
      <c r="U501" s="113"/>
      <c r="V501" s="113"/>
      <c r="W501" s="114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27"/>
      <c r="AT501" s="113"/>
      <c r="AU501" s="113"/>
      <c r="AV501" s="113"/>
      <c r="AW501" s="113"/>
    </row>
    <row r="502" spans="1:49" s="43" customFormat="1" ht="32.25">
      <c r="A502" s="46"/>
      <c r="O502" s="113"/>
      <c r="P502" s="113"/>
      <c r="Q502" s="113"/>
      <c r="R502" s="113"/>
      <c r="S502" s="113"/>
      <c r="T502" s="113"/>
      <c r="U502" s="113"/>
      <c r="V502" s="113"/>
      <c r="W502" s="114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27"/>
      <c r="AT502" s="113"/>
      <c r="AU502" s="113"/>
      <c r="AV502" s="113"/>
      <c r="AW502" s="113"/>
    </row>
    <row r="503" spans="1:49" s="43" customFormat="1" ht="32.25">
      <c r="A503" s="46"/>
      <c r="O503" s="113"/>
      <c r="P503" s="113"/>
      <c r="Q503" s="113"/>
      <c r="R503" s="113"/>
      <c r="S503" s="113"/>
      <c r="T503" s="113"/>
      <c r="U503" s="113"/>
      <c r="V503" s="113"/>
      <c r="W503" s="114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  <c r="AL503" s="113"/>
      <c r="AM503" s="113"/>
      <c r="AN503" s="113"/>
      <c r="AO503" s="113"/>
      <c r="AP503" s="113"/>
      <c r="AQ503" s="113"/>
      <c r="AR503" s="113"/>
      <c r="AS503" s="127"/>
      <c r="AT503" s="113"/>
      <c r="AU503" s="113"/>
      <c r="AV503" s="113"/>
      <c r="AW503" s="113"/>
    </row>
    <row r="504" spans="1:49" s="43" customFormat="1" ht="32.25">
      <c r="A504" s="46"/>
      <c r="O504" s="113"/>
      <c r="P504" s="113"/>
      <c r="Q504" s="113"/>
      <c r="R504" s="113"/>
      <c r="S504" s="113"/>
      <c r="T504" s="113"/>
      <c r="U504" s="113"/>
      <c r="V504" s="113"/>
      <c r="W504" s="114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  <c r="AL504" s="113"/>
      <c r="AM504" s="113"/>
      <c r="AN504" s="113"/>
      <c r="AO504" s="113"/>
      <c r="AP504" s="113"/>
      <c r="AQ504" s="113"/>
      <c r="AR504" s="113"/>
      <c r="AS504" s="127"/>
      <c r="AT504" s="113"/>
      <c r="AU504" s="113"/>
      <c r="AV504" s="113"/>
      <c r="AW504" s="113"/>
    </row>
    <row r="505" spans="1:49" s="43" customFormat="1" ht="32.25">
      <c r="A505" s="46"/>
      <c r="O505" s="113"/>
      <c r="P505" s="113"/>
      <c r="Q505" s="113"/>
      <c r="R505" s="113"/>
      <c r="S505" s="113"/>
      <c r="T505" s="113"/>
      <c r="U505" s="113"/>
      <c r="V505" s="113"/>
      <c r="W505" s="114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  <c r="AK505" s="113"/>
      <c r="AL505" s="113"/>
      <c r="AM505" s="113"/>
      <c r="AN505" s="113"/>
      <c r="AO505" s="113"/>
      <c r="AP505" s="113"/>
      <c r="AQ505" s="113"/>
      <c r="AR505" s="113"/>
      <c r="AS505" s="127"/>
      <c r="AT505" s="113"/>
      <c r="AU505" s="113"/>
      <c r="AV505" s="113"/>
      <c r="AW505" s="113"/>
    </row>
    <row r="506" spans="1:49" s="43" customFormat="1" ht="32.25">
      <c r="A506" s="46"/>
      <c r="O506" s="113"/>
      <c r="P506" s="113"/>
      <c r="Q506" s="113"/>
      <c r="R506" s="113"/>
      <c r="S506" s="113"/>
      <c r="T506" s="113"/>
      <c r="U506" s="113"/>
      <c r="V506" s="113"/>
      <c r="W506" s="114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  <c r="AK506" s="113"/>
      <c r="AL506" s="113"/>
      <c r="AM506" s="113"/>
      <c r="AN506" s="113"/>
      <c r="AO506" s="113"/>
      <c r="AP506" s="113"/>
      <c r="AQ506" s="113"/>
      <c r="AR506" s="113"/>
      <c r="AS506" s="127"/>
      <c r="AT506" s="113"/>
      <c r="AU506" s="113"/>
      <c r="AV506" s="113"/>
      <c r="AW506" s="113"/>
    </row>
    <row r="507" spans="1:49" s="43" customFormat="1" ht="32.25">
      <c r="A507" s="46"/>
      <c r="O507" s="113"/>
      <c r="P507" s="113"/>
      <c r="Q507" s="113"/>
      <c r="R507" s="113"/>
      <c r="S507" s="113"/>
      <c r="T507" s="113"/>
      <c r="U507" s="113"/>
      <c r="V507" s="113"/>
      <c r="W507" s="114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  <c r="AK507" s="113"/>
      <c r="AL507" s="113"/>
      <c r="AM507" s="113"/>
      <c r="AN507" s="113"/>
      <c r="AO507" s="113"/>
      <c r="AP507" s="113"/>
      <c r="AQ507" s="113"/>
      <c r="AR507" s="113"/>
      <c r="AS507" s="127"/>
      <c r="AT507" s="113"/>
      <c r="AU507" s="113"/>
      <c r="AV507" s="113"/>
      <c r="AW507" s="113"/>
    </row>
    <row r="508" spans="1:49" s="43" customFormat="1" ht="32.25">
      <c r="A508" s="46"/>
      <c r="O508" s="113"/>
      <c r="P508" s="113"/>
      <c r="Q508" s="113"/>
      <c r="R508" s="113"/>
      <c r="S508" s="113"/>
      <c r="T508" s="113"/>
      <c r="U508" s="113"/>
      <c r="V508" s="113"/>
      <c r="W508" s="114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  <c r="AK508" s="113"/>
      <c r="AL508" s="113"/>
      <c r="AM508" s="113"/>
      <c r="AN508" s="113"/>
      <c r="AO508" s="113"/>
      <c r="AP508" s="113"/>
      <c r="AQ508" s="113"/>
      <c r="AR508" s="113"/>
      <c r="AS508" s="127"/>
      <c r="AT508" s="113"/>
      <c r="AU508" s="113"/>
      <c r="AV508" s="113"/>
      <c r="AW508" s="113"/>
    </row>
    <row r="509" spans="1:49" s="43" customFormat="1" ht="32.25">
      <c r="A509" s="46"/>
      <c r="O509" s="113"/>
      <c r="P509" s="113"/>
      <c r="Q509" s="113"/>
      <c r="R509" s="113"/>
      <c r="S509" s="113"/>
      <c r="T509" s="113"/>
      <c r="U509" s="113"/>
      <c r="V509" s="113"/>
      <c r="W509" s="114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  <c r="AK509" s="113"/>
      <c r="AL509" s="113"/>
      <c r="AM509" s="113"/>
      <c r="AN509" s="113"/>
      <c r="AO509" s="113"/>
      <c r="AP509" s="113"/>
      <c r="AQ509" s="113"/>
      <c r="AR509" s="113"/>
      <c r="AS509" s="127"/>
      <c r="AT509" s="113"/>
      <c r="AU509" s="113"/>
      <c r="AV509" s="113"/>
      <c r="AW509" s="113"/>
    </row>
    <row r="510" spans="1:49" s="43" customFormat="1" ht="32.25">
      <c r="A510" s="46"/>
      <c r="O510" s="113"/>
      <c r="P510" s="113"/>
      <c r="Q510" s="113"/>
      <c r="R510" s="113"/>
      <c r="S510" s="113"/>
      <c r="T510" s="113"/>
      <c r="U510" s="113"/>
      <c r="V510" s="113"/>
      <c r="W510" s="114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  <c r="AK510" s="113"/>
      <c r="AL510" s="113"/>
      <c r="AM510" s="113"/>
      <c r="AN510" s="113"/>
      <c r="AO510" s="113"/>
      <c r="AP510" s="113"/>
      <c r="AQ510" s="113"/>
      <c r="AR510" s="113"/>
      <c r="AS510" s="127"/>
      <c r="AT510" s="113"/>
      <c r="AU510" s="113"/>
      <c r="AV510" s="113"/>
      <c r="AW510" s="113"/>
    </row>
    <row r="511" spans="1:49" s="43" customFormat="1" ht="32.25">
      <c r="A511" s="46"/>
      <c r="O511" s="113"/>
      <c r="P511" s="113"/>
      <c r="Q511" s="113"/>
      <c r="R511" s="113"/>
      <c r="S511" s="113"/>
      <c r="T511" s="113"/>
      <c r="U511" s="113"/>
      <c r="V511" s="113"/>
      <c r="W511" s="114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  <c r="AK511" s="113"/>
      <c r="AL511" s="113"/>
      <c r="AM511" s="113"/>
      <c r="AN511" s="113"/>
      <c r="AO511" s="113"/>
      <c r="AP511" s="113"/>
      <c r="AQ511" s="113"/>
      <c r="AR511" s="113"/>
      <c r="AS511" s="127"/>
      <c r="AT511" s="113"/>
      <c r="AU511" s="113"/>
      <c r="AV511" s="113"/>
      <c r="AW511" s="113"/>
    </row>
    <row r="512" spans="1:49" s="43" customFormat="1" ht="32.25">
      <c r="A512" s="46"/>
      <c r="O512" s="113"/>
      <c r="P512" s="113"/>
      <c r="Q512" s="113"/>
      <c r="R512" s="113"/>
      <c r="S512" s="113"/>
      <c r="T512" s="113"/>
      <c r="U512" s="113"/>
      <c r="V512" s="113"/>
      <c r="W512" s="114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  <c r="AK512" s="113"/>
      <c r="AL512" s="113"/>
      <c r="AM512" s="113"/>
      <c r="AN512" s="113"/>
      <c r="AO512" s="113"/>
      <c r="AP512" s="113"/>
      <c r="AQ512" s="113"/>
      <c r="AR512" s="113"/>
      <c r="AS512" s="127"/>
      <c r="AT512" s="113"/>
      <c r="AU512" s="113"/>
      <c r="AV512" s="113"/>
      <c r="AW512" s="113"/>
    </row>
    <row r="513" spans="1:49" s="43" customFormat="1" ht="32.25">
      <c r="A513" s="46"/>
      <c r="O513" s="113"/>
      <c r="P513" s="113"/>
      <c r="Q513" s="113"/>
      <c r="R513" s="113"/>
      <c r="S513" s="113"/>
      <c r="T513" s="113"/>
      <c r="U513" s="113"/>
      <c r="V513" s="113"/>
      <c r="W513" s="114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  <c r="AK513" s="113"/>
      <c r="AL513" s="113"/>
      <c r="AM513" s="113"/>
      <c r="AN513" s="113"/>
      <c r="AO513" s="113"/>
      <c r="AP513" s="113"/>
      <c r="AQ513" s="113"/>
      <c r="AR513" s="113"/>
      <c r="AS513" s="127"/>
      <c r="AT513" s="113"/>
      <c r="AU513" s="113"/>
      <c r="AV513" s="113"/>
      <c r="AW513" s="113"/>
    </row>
    <row r="514" spans="1:49" s="43" customFormat="1" ht="32.25">
      <c r="A514" s="46"/>
      <c r="O514" s="113"/>
      <c r="P514" s="113"/>
      <c r="Q514" s="113"/>
      <c r="R514" s="113"/>
      <c r="S514" s="113"/>
      <c r="T514" s="113"/>
      <c r="U514" s="113"/>
      <c r="V514" s="113"/>
      <c r="W514" s="114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  <c r="AK514" s="113"/>
      <c r="AL514" s="113"/>
      <c r="AM514" s="113"/>
      <c r="AN514" s="113"/>
      <c r="AO514" s="113"/>
      <c r="AP514" s="113"/>
      <c r="AQ514" s="113"/>
      <c r="AR514" s="113"/>
      <c r="AS514" s="127"/>
      <c r="AT514" s="113"/>
      <c r="AU514" s="113"/>
      <c r="AV514" s="113"/>
      <c r="AW514" s="113"/>
    </row>
    <row r="515" spans="1:49" s="43" customFormat="1" ht="32.25">
      <c r="A515" s="46"/>
      <c r="O515" s="113"/>
      <c r="P515" s="113"/>
      <c r="Q515" s="113"/>
      <c r="R515" s="113"/>
      <c r="S515" s="113"/>
      <c r="T515" s="113"/>
      <c r="U515" s="113"/>
      <c r="V515" s="113"/>
      <c r="W515" s="114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  <c r="AL515" s="113"/>
      <c r="AM515" s="113"/>
      <c r="AN515" s="113"/>
      <c r="AO515" s="113"/>
      <c r="AP515" s="113"/>
      <c r="AQ515" s="113"/>
      <c r="AR515" s="113"/>
      <c r="AS515" s="127"/>
      <c r="AT515" s="113"/>
      <c r="AU515" s="113"/>
      <c r="AV515" s="113"/>
      <c r="AW515" s="113"/>
    </row>
    <row r="516" spans="1:49" s="43" customFormat="1" ht="32.25">
      <c r="A516" s="46"/>
      <c r="O516" s="113"/>
      <c r="P516" s="113"/>
      <c r="Q516" s="113"/>
      <c r="R516" s="113"/>
      <c r="S516" s="113"/>
      <c r="T516" s="113"/>
      <c r="U516" s="113"/>
      <c r="V516" s="113"/>
      <c r="W516" s="114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  <c r="AK516" s="113"/>
      <c r="AL516" s="113"/>
      <c r="AM516" s="113"/>
      <c r="AN516" s="113"/>
      <c r="AO516" s="113"/>
      <c r="AP516" s="113"/>
      <c r="AQ516" s="113"/>
      <c r="AR516" s="113"/>
      <c r="AS516" s="127"/>
      <c r="AT516" s="113"/>
      <c r="AU516" s="113"/>
      <c r="AV516" s="113"/>
      <c r="AW516" s="113"/>
    </row>
    <row r="517" spans="1:49" s="43" customFormat="1" ht="32.25">
      <c r="A517" s="46"/>
      <c r="O517" s="113"/>
      <c r="P517" s="113"/>
      <c r="Q517" s="113"/>
      <c r="R517" s="113"/>
      <c r="S517" s="113"/>
      <c r="T517" s="113"/>
      <c r="U517" s="113"/>
      <c r="V517" s="113"/>
      <c r="W517" s="114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  <c r="AK517" s="113"/>
      <c r="AL517" s="113"/>
      <c r="AM517" s="113"/>
      <c r="AN517" s="113"/>
      <c r="AO517" s="113"/>
      <c r="AP517" s="113"/>
      <c r="AQ517" s="113"/>
      <c r="AR517" s="113"/>
      <c r="AS517" s="127"/>
      <c r="AT517" s="113"/>
      <c r="AU517" s="113"/>
      <c r="AV517" s="113"/>
      <c r="AW517" s="113"/>
    </row>
    <row r="518" spans="1:49" s="43" customFormat="1" ht="32.25">
      <c r="A518" s="46"/>
      <c r="O518" s="113"/>
      <c r="P518" s="113"/>
      <c r="Q518" s="113"/>
      <c r="R518" s="113"/>
      <c r="S518" s="113"/>
      <c r="T518" s="113"/>
      <c r="U518" s="113"/>
      <c r="V518" s="113"/>
      <c r="W518" s="114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  <c r="AK518" s="113"/>
      <c r="AL518" s="113"/>
      <c r="AM518" s="113"/>
      <c r="AN518" s="113"/>
      <c r="AO518" s="113"/>
      <c r="AP518" s="113"/>
      <c r="AQ518" s="113"/>
      <c r="AR518" s="113"/>
      <c r="AS518" s="127"/>
      <c r="AT518" s="113"/>
      <c r="AU518" s="113"/>
      <c r="AV518" s="113"/>
      <c r="AW518" s="113"/>
    </row>
    <row r="519" spans="1:49" s="43" customFormat="1" ht="32.25">
      <c r="A519" s="46"/>
      <c r="O519" s="113"/>
      <c r="P519" s="113"/>
      <c r="Q519" s="113"/>
      <c r="R519" s="113"/>
      <c r="S519" s="113"/>
      <c r="T519" s="113"/>
      <c r="U519" s="113"/>
      <c r="V519" s="113"/>
      <c r="W519" s="114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  <c r="AK519" s="113"/>
      <c r="AL519" s="113"/>
      <c r="AM519" s="113"/>
      <c r="AN519" s="113"/>
      <c r="AO519" s="113"/>
      <c r="AP519" s="113"/>
      <c r="AQ519" s="113"/>
      <c r="AR519" s="113"/>
      <c r="AS519" s="127"/>
      <c r="AT519" s="113"/>
      <c r="AU519" s="113"/>
      <c r="AV519" s="113"/>
      <c r="AW519" s="113"/>
    </row>
    <row r="520" spans="1:49" s="43" customFormat="1" ht="32.25">
      <c r="A520" s="46"/>
      <c r="O520" s="113"/>
      <c r="P520" s="113"/>
      <c r="Q520" s="113"/>
      <c r="R520" s="113"/>
      <c r="S520" s="113"/>
      <c r="T520" s="113"/>
      <c r="U520" s="113"/>
      <c r="V520" s="113"/>
      <c r="W520" s="114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  <c r="AK520" s="113"/>
      <c r="AL520" s="113"/>
      <c r="AM520" s="113"/>
      <c r="AN520" s="113"/>
      <c r="AO520" s="113"/>
      <c r="AP520" s="113"/>
      <c r="AQ520" s="113"/>
      <c r="AR520" s="113"/>
      <c r="AS520" s="127"/>
      <c r="AT520" s="113"/>
      <c r="AU520" s="113"/>
      <c r="AV520" s="113"/>
      <c r="AW520" s="113"/>
    </row>
    <row r="521" spans="1:49" s="43" customFormat="1" ht="32.25">
      <c r="A521" s="46"/>
      <c r="O521" s="113"/>
      <c r="P521" s="113"/>
      <c r="Q521" s="113"/>
      <c r="R521" s="113"/>
      <c r="S521" s="113"/>
      <c r="T521" s="113"/>
      <c r="U521" s="113"/>
      <c r="V521" s="113"/>
      <c r="W521" s="114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  <c r="AL521" s="113"/>
      <c r="AM521" s="113"/>
      <c r="AN521" s="113"/>
      <c r="AO521" s="113"/>
      <c r="AP521" s="113"/>
      <c r="AQ521" s="113"/>
      <c r="AR521" s="113"/>
      <c r="AS521" s="127"/>
      <c r="AT521" s="113"/>
      <c r="AU521" s="113"/>
      <c r="AV521" s="113"/>
      <c r="AW521" s="113"/>
    </row>
    <row r="522" spans="1:49" s="43" customFormat="1" ht="32.25">
      <c r="A522" s="46"/>
      <c r="O522" s="113"/>
      <c r="P522" s="113"/>
      <c r="Q522" s="113"/>
      <c r="R522" s="113"/>
      <c r="S522" s="113"/>
      <c r="T522" s="113"/>
      <c r="U522" s="113"/>
      <c r="V522" s="113"/>
      <c r="W522" s="114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  <c r="AK522" s="113"/>
      <c r="AL522" s="113"/>
      <c r="AM522" s="113"/>
      <c r="AN522" s="113"/>
      <c r="AO522" s="113"/>
      <c r="AP522" s="113"/>
      <c r="AQ522" s="113"/>
      <c r="AR522" s="113"/>
      <c r="AS522" s="127"/>
      <c r="AT522" s="113"/>
      <c r="AU522" s="113"/>
      <c r="AV522" s="113"/>
      <c r="AW522" s="113"/>
    </row>
    <row r="523" spans="1:49" s="43" customFormat="1" ht="32.25">
      <c r="A523" s="46"/>
      <c r="O523" s="113"/>
      <c r="P523" s="113"/>
      <c r="Q523" s="113"/>
      <c r="R523" s="113"/>
      <c r="S523" s="113"/>
      <c r="T523" s="113"/>
      <c r="U523" s="113"/>
      <c r="V523" s="113"/>
      <c r="W523" s="114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  <c r="AK523" s="113"/>
      <c r="AL523" s="113"/>
      <c r="AM523" s="113"/>
      <c r="AN523" s="113"/>
      <c r="AO523" s="113"/>
      <c r="AP523" s="113"/>
      <c r="AQ523" s="113"/>
      <c r="AR523" s="113"/>
      <c r="AS523" s="127"/>
      <c r="AT523" s="113"/>
      <c r="AU523" s="113"/>
      <c r="AV523" s="113"/>
      <c r="AW523" s="113"/>
    </row>
    <row r="524" spans="1:49" s="43" customFormat="1" ht="32.25">
      <c r="A524" s="46"/>
      <c r="O524" s="113"/>
      <c r="P524" s="113"/>
      <c r="Q524" s="113"/>
      <c r="R524" s="113"/>
      <c r="S524" s="113"/>
      <c r="T524" s="113"/>
      <c r="U524" s="113"/>
      <c r="V524" s="113"/>
      <c r="W524" s="114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  <c r="AK524" s="113"/>
      <c r="AL524" s="113"/>
      <c r="AM524" s="113"/>
      <c r="AN524" s="113"/>
      <c r="AO524" s="113"/>
      <c r="AP524" s="113"/>
      <c r="AQ524" s="113"/>
      <c r="AR524" s="113"/>
      <c r="AS524" s="127"/>
      <c r="AT524" s="113"/>
      <c r="AU524" s="113"/>
      <c r="AV524" s="113"/>
      <c r="AW524" s="113"/>
    </row>
    <row r="525" spans="1:49" s="43" customFormat="1" ht="32.25">
      <c r="A525" s="46"/>
      <c r="O525" s="113"/>
      <c r="P525" s="113"/>
      <c r="Q525" s="113"/>
      <c r="R525" s="113"/>
      <c r="S525" s="113"/>
      <c r="T525" s="113"/>
      <c r="U525" s="113"/>
      <c r="V525" s="113"/>
      <c r="W525" s="114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  <c r="AK525" s="113"/>
      <c r="AL525" s="113"/>
      <c r="AM525" s="113"/>
      <c r="AN525" s="113"/>
      <c r="AO525" s="113"/>
      <c r="AP525" s="113"/>
      <c r="AQ525" s="113"/>
      <c r="AR525" s="113"/>
      <c r="AS525" s="127"/>
      <c r="AT525" s="113"/>
      <c r="AU525" s="113"/>
      <c r="AV525" s="113"/>
      <c r="AW525" s="113"/>
    </row>
    <row r="526" spans="1:49" s="43" customFormat="1" ht="32.25">
      <c r="A526" s="46"/>
      <c r="O526" s="113"/>
      <c r="P526" s="113"/>
      <c r="Q526" s="113"/>
      <c r="R526" s="113"/>
      <c r="S526" s="113"/>
      <c r="T526" s="113"/>
      <c r="U526" s="113"/>
      <c r="V526" s="113"/>
      <c r="W526" s="114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  <c r="AK526" s="113"/>
      <c r="AL526" s="113"/>
      <c r="AM526" s="113"/>
      <c r="AN526" s="113"/>
      <c r="AO526" s="113"/>
      <c r="AP526" s="113"/>
      <c r="AQ526" s="113"/>
      <c r="AR526" s="113"/>
      <c r="AS526" s="127"/>
      <c r="AT526" s="113"/>
      <c r="AU526" s="113"/>
      <c r="AV526" s="113"/>
      <c r="AW526" s="113"/>
    </row>
    <row r="527" spans="1:49" s="43" customFormat="1" ht="32.25">
      <c r="A527" s="46"/>
      <c r="O527" s="113"/>
      <c r="P527" s="113"/>
      <c r="Q527" s="113"/>
      <c r="R527" s="113"/>
      <c r="S527" s="113"/>
      <c r="T527" s="113"/>
      <c r="U527" s="113"/>
      <c r="V527" s="113"/>
      <c r="W527" s="114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  <c r="AK527" s="113"/>
      <c r="AL527" s="113"/>
      <c r="AM527" s="113"/>
      <c r="AN527" s="113"/>
      <c r="AO527" s="113"/>
      <c r="AP527" s="113"/>
      <c r="AQ527" s="113"/>
      <c r="AR527" s="113"/>
      <c r="AS527" s="127"/>
      <c r="AT527" s="113"/>
      <c r="AU527" s="113"/>
      <c r="AV527" s="113"/>
      <c r="AW527" s="113"/>
    </row>
    <row r="528" spans="1:49" s="43" customFormat="1" ht="32.25">
      <c r="A528" s="46"/>
      <c r="O528" s="113"/>
      <c r="P528" s="113"/>
      <c r="Q528" s="113"/>
      <c r="R528" s="113"/>
      <c r="S528" s="113"/>
      <c r="T528" s="113"/>
      <c r="U528" s="113"/>
      <c r="V528" s="113"/>
      <c r="W528" s="114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  <c r="AK528" s="113"/>
      <c r="AL528" s="113"/>
      <c r="AM528" s="113"/>
      <c r="AN528" s="113"/>
      <c r="AO528" s="113"/>
      <c r="AP528" s="113"/>
      <c r="AQ528" s="113"/>
      <c r="AR528" s="113"/>
      <c r="AS528" s="127"/>
      <c r="AT528" s="113"/>
      <c r="AU528" s="113"/>
      <c r="AV528" s="113"/>
      <c r="AW528" s="113"/>
    </row>
    <row r="529" spans="1:49" s="43" customFormat="1" ht="32.25">
      <c r="A529" s="46"/>
      <c r="O529" s="113"/>
      <c r="P529" s="113"/>
      <c r="Q529" s="113"/>
      <c r="R529" s="113"/>
      <c r="S529" s="113"/>
      <c r="T529" s="113"/>
      <c r="U529" s="113"/>
      <c r="V529" s="113"/>
      <c r="W529" s="114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  <c r="AK529" s="113"/>
      <c r="AL529" s="113"/>
      <c r="AM529" s="113"/>
      <c r="AN529" s="113"/>
      <c r="AO529" s="113"/>
      <c r="AP529" s="113"/>
      <c r="AQ529" s="113"/>
      <c r="AR529" s="113"/>
      <c r="AS529" s="127"/>
      <c r="AT529" s="113"/>
      <c r="AU529" s="113"/>
      <c r="AV529" s="113"/>
      <c r="AW529" s="113"/>
    </row>
    <row r="530" spans="1:49" s="43" customFormat="1" ht="32.25">
      <c r="A530" s="46"/>
      <c r="O530" s="113"/>
      <c r="P530" s="113"/>
      <c r="Q530" s="113"/>
      <c r="R530" s="113"/>
      <c r="S530" s="113"/>
      <c r="T530" s="113"/>
      <c r="U530" s="113"/>
      <c r="V530" s="113"/>
      <c r="W530" s="114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  <c r="AK530" s="113"/>
      <c r="AL530" s="113"/>
      <c r="AM530" s="113"/>
      <c r="AN530" s="113"/>
      <c r="AO530" s="113"/>
      <c r="AP530" s="113"/>
      <c r="AQ530" s="113"/>
      <c r="AR530" s="113"/>
      <c r="AS530" s="127"/>
      <c r="AT530" s="113"/>
      <c r="AU530" s="113"/>
      <c r="AV530" s="113"/>
      <c r="AW530" s="113"/>
    </row>
    <row r="531" spans="1:49" s="43" customFormat="1" ht="32.25">
      <c r="A531" s="46"/>
      <c r="O531" s="113"/>
      <c r="P531" s="113"/>
      <c r="Q531" s="113"/>
      <c r="R531" s="113"/>
      <c r="S531" s="113"/>
      <c r="T531" s="113"/>
      <c r="U531" s="113"/>
      <c r="V531" s="113"/>
      <c r="W531" s="114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  <c r="AK531" s="113"/>
      <c r="AL531" s="113"/>
      <c r="AM531" s="113"/>
      <c r="AN531" s="113"/>
      <c r="AO531" s="113"/>
      <c r="AP531" s="113"/>
      <c r="AQ531" s="113"/>
      <c r="AR531" s="113"/>
      <c r="AS531" s="127"/>
      <c r="AT531" s="113"/>
      <c r="AU531" s="113"/>
      <c r="AV531" s="113"/>
      <c r="AW531" s="113"/>
    </row>
    <row r="532" spans="1:49" s="43" customFormat="1" ht="32.25">
      <c r="A532" s="46"/>
      <c r="O532" s="113"/>
      <c r="P532" s="113"/>
      <c r="Q532" s="113"/>
      <c r="R532" s="113"/>
      <c r="S532" s="113"/>
      <c r="T532" s="113"/>
      <c r="U532" s="113"/>
      <c r="V532" s="113"/>
      <c r="W532" s="114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  <c r="AK532" s="113"/>
      <c r="AL532" s="113"/>
      <c r="AM532" s="113"/>
      <c r="AN532" s="113"/>
      <c r="AO532" s="113"/>
      <c r="AP532" s="113"/>
      <c r="AQ532" s="113"/>
      <c r="AR532" s="113"/>
      <c r="AS532" s="127"/>
      <c r="AT532" s="113"/>
      <c r="AU532" s="113"/>
      <c r="AV532" s="113"/>
      <c r="AW532" s="113"/>
    </row>
    <row r="533" spans="1:49" s="43" customFormat="1" ht="32.25">
      <c r="A533" s="46"/>
      <c r="O533" s="113"/>
      <c r="P533" s="113"/>
      <c r="Q533" s="113"/>
      <c r="R533" s="113"/>
      <c r="S533" s="113"/>
      <c r="T533" s="113"/>
      <c r="U533" s="113"/>
      <c r="V533" s="113"/>
      <c r="W533" s="114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  <c r="AJ533" s="113"/>
      <c r="AK533" s="113"/>
      <c r="AL533" s="113"/>
      <c r="AM533" s="113"/>
      <c r="AN533" s="113"/>
      <c r="AO533" s="113"/>
      <c r="AP533" s="113"/>
      <c r="AQ533" s="113"/>
      <c r="AR533" s="113"/>
      <c r="AS533" s="127"/>
      <c r="AT533" s="113"/>
      <c r="AU533" s="113"/>
      <c r="AV533" s="113"/>
      <c r="AW533" s="113"/>
    </row>
    <row r="534" spans="1:49" s="43" customFormat="1" ht="32.25">
      <c r="A534" s="46"/>
      <c r="O534" s="113"/>
      <c r="P534" s="113"/>
      <c r="Q534" s="113"/>
      <c r="R534" s="113"/>
      <c r="S534" s="113"/>
      <c r="T534" s="113"/>
      <c r="U534" s="113"/>
      <c r="V534" s="113"/>
      <c r="W534" s="114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  <c r="AK534" s="113"/>
      <c r="AL534" s="113"/>
      <c r="AM534" s="113"/>
      <c r="AN534" s="113"/>
      <c r="AO534" s="113"/>
      <c r="AP534" s="113"/>
      <c r="AQ534" s="113"/>
      <c r="AR534" s="113"/>
      <c r="AS534" s="127"/>
      <c r="AT534" s="113"/>
      <c r="AU534" s="113"/>
      <c r="AV534" s="113"/>
      <c r="AW534" s="113"/>
    </row>
    <row r="535" spans="1:49" s="43" customFormat="1" ht="32.25">
      <c r="A535" s="46"/>
      <c r="O535" s="113"/>
      <c r="P535" s="113"/>
      <c r="Q535" s="113"/>
      <c r="R535" s="113"/>
      <c r="S535" s="113"/>
      <c r="T535" s="113"/>
      <c r="U535" s="113"/>
      <c r="V535" s="113"/>
      <c r="W535" s="114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  <c r="AK535" s="113"/>
      <c r="AL535" s="113"/>
      <c r="AM535" s="113"/>
      <c r="AN535" s="113"/>
      <c r="AO535" s="113"/>
      <c r="AP535" s="113"/>
      <c r="AQ535" s="113"/>
      <c r="AR535" s="113"/>
      <c r="AS535" s="127"/>
      <c r="AT535" s="113"/>
      <c r="AU535" s="113"/>
      <c r="AV535" s="113"/>
      <c r="AW535" s="113"/>
    </row>
    <row r="536" spans="1:49" s="43" customFormat="1" ht="32.25">
      <c r="A536" s="46"/>
      <c r="O536" s="113"/>
      <c r="P536" s="113"/>
      <c r="Q536" s="113"/>
      <c r="R536" s="113"/>
      <c r="S536" s="113"/>
      <c r="T536" s="113"/>
      <c r="U536" s="113"/>
      <c r="V536" s="113"/>
      <c r="W536" s="114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  <c r="AJ536" s="113"/>
      <c r="AK536" s="113"/>
      <c r="AL536" s="113"/>
      <c r="AM536" s="113"/>
      <c r="AN536" s="113"/>
      <c r="AO536" s="113"/>
      <c r="AP536" s="113"/>
      <c r="AQ536" s="113"/>
      <c r="AR536" s="113"/>
      <c r="AS536" s="127"/>
      <c r="AT536" s="113"/>
      <c r="AU536" s="113"/>
      <c r="AV536" s="113"/>
      <c r="AW536" s="113"/>
    </row>
    <row r="537" spans="1:49" s="43" customFormat="1" ht="32.25">
      <c r="A537" s="46"/>
      <c r="O537" s="113"/>
      <c r="P537" s="113"/>
      <c r="Q537" s="113"/>
      <c r="R537" s="113"/>
      <c r="S537" s="113"/>
      <c r="T537" s="113"/>
      <c r="U537" s="113"/>
      <c r="V537" s="113"/>
      <c r="W537" s="114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  <c r="AK537" s="113"/>
      <c r="AL537" s="113"/>
      <c r="AM537" s="113"/>
      <c r="AN537" s="113"/>
      <c r="AO537" s="113"/>
      <c r="AP537" s="113"/>
      <c r="AQ537" s="113"/>
      <c r="AR537" s="113"/>
      <c r="AS537" s="127"/>
      <c r="AT537" s="113"/>
      <c r="AU537" s="113"/>
      <c r="AV537" s="113"/>
      <c r="AW537" s="113"/>
    </row>
    <row r="538" spans="1:49" s="43" customFormat="1" ht="32.25">
      <c r="A538" s="46"/>
      <c r="O538" s="113"/>
      <c r="P538" s="113"/>
      <c r="Q538" s="113"/>
      <c r="R538" s="113"/>
      <c r="S538" s="113"/>
      <c r="T538" s="113"/>
      <c r="U538" s="113"/>
      <c r="V538" s="113"/>
      <c r="W538" s="114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  <c r="AK538" s="113"/>
      <c r="AL538" s="113"/>
      <c r="AM538" s="113"/>
      <c r="AN538" s="113"/>
      <c r="AO538" s="113"/>
      <c r="AP538" s="113"/>
      <c r="AQ538" s="113"/>
      <c r="AR538" s="113"/>
      <c r="AS538" s="127"/>
      <c r="AT538" s="113"/>
      <c r="AU538" s="113"/>
      <c r="AV538" s="113"/>
      <c r="AW538" s="113"/>
    </row>
    <row r="539" spans="1:49" s="43" customFormat="1" ht="32.25">
      <c r="A539" s="46"/>
      <c r="O539" s="113"/>
      <c r="P539" s="113"/>
      <c r="Q539" s="113"/>
      <c r="R539" s="113"/>
      <c r="S539" s="113"/>
      <c r="T539" s="113"/>
      <c r="U539" s="113"/>
      <c r="V539" s="113"/>
      <c r="W539" s="114"/>
      <c r="X539" s="113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  <c r="AI539" s="113"/>
      <c r="AJ539" s="113"/>
      <c r="AK539" s="113"/>
      <c r="AL539" s="113"/>
      <c r="AM539" s="113"/>
      <c r="AN539" s="113"/>
      <c r="AO539" s="113"/>
      <c r="AP539" s="113"/>
      <c r="AQ539" s="113"/>
      <c r="AR539" s="113"/>
      <c r="AS539" s="127"/>
      <c r="AT539" s="113"/>
      <c r="AU539" s="113"/>
      <c r="AV539" s="113"/>
      <c r="AW539" s="113"/>
    </row>
    <row r="540" spans="1:49" s="43" customFormat="1" ht="32.25">
      <c r="A540" s="46"/>
      <c r="O540" s="113"/>
      <c r="P540" s="113"/>
      <c r="Q540" s="113"/>
      <c r="R540" s="113"/>
      <c r="S540" s="113"/>
      <c r="T540" s="113"/>
      <c r="U540" s="113"/>
      <c r="V540" s="113"/>
      <c r="W540" s="114"/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  <c r="AI540" s="113"/>
      <c r="AJ540" s="113"/>
      <c r="AK540" s="113"/>
      <c r="AL540" s="113"/>
      <c r="AM540" s="113"/>
      <c r="AN540" s="113"/>
      <c r="AO540" s="113"/>
      <c r="AP540" s="113"/>
      <c r="AQ540" s="113"/>
      <c r="AR540" s="113"/>
      <c r="AS540" s="127"/>
      <c r="AT540" s="113"/>
      <c r="AU540" s="113"/>
      <c r="AV540" s="113"/>
      <c r="AW540" s="113"/>
    </row>
    <row r="541" spans="1:49" s="43" customFormat="1" ht="32.25">
      <c r="A541" s="46"/>
      <c r="O541" s="113"/>
      <c r="P541" s="113"/>
      <c r="Q541" s="113"/>
      <c r="R541" s="113"/>
      <c r="S541" s="113"/>
      <c r="T541" s="113"/>
      <c r="U541" s="113"/>
      <c r="V541" s="113"/>
      <c r="W541" s="114"/>
      <c r="X541" s="113"/>
      <c r="Y541" s="113"/>
      <c r="Z541" s="113"/>
      <c r="AA541" s="113"/>
      <c r="AB541" s="113"/>
      <c r="AC541" s="113"/>
      <c r="AD541" s="113"/>
      <c r="AE541" s="113"/>
      <c r="AF541" s="113"/>
      <c r="AG541" s="113"/>
      <c r="AH541" s="113"/>
      <c r="AI541" s="113"/>
      <c r="AJ541" s="113"/>
      <c r="AK541" s="113"/>
      <c r="AL541" s="113"/>
      <c r="AM541" s="113"/>
      <c r="AN541" s="113"/>
      <c r="AO541" s="113"/>
      <c r="AP541" s="113"/>
      <c r="AQ541" s="113"/>
      <c r="AR541" s="113"/>
      <c r="AS541" s="127"/>
      <c r="AT541" s="113"/>
      <c r="AU541" s="113"/>
      <c r="AV541" s="113"/>
      <c r="AW541" s="113"/>
    </row>
    <row r="542" spans="1:49" s="43" customFormat="1" ht="32.25">
      <c r="A542" s="46"/>
      <c r="O542" s="113"/>
      <c r="P542" s="113"/>
      <c r="Q542" s="113"/>
      <c r="R542" s="113"/>
      <c r="S542" s="113"/>
      <c r="T542" s="113"/>
      <c r="U542" s="113"/>
      <c r="V542" s="113"/>
      <c r="W542" s="114"/>
      <c r="X542" s="113"/>
      <c r="Y542" s="113"/>
      <c r="Z542" s="113"/>
      <c r="AA542" s="113"/>
      <c r="AB542" s="113"/>
      <c r="AC542" s="113"/>
      <c r="AD542" s="113"/>
      <c r="AE542" s="113"/>
      <c r="AF542" s="113"/>
      <c r="AG542" s="113"/>
      <c r="AH542" s="113"/>
      <c r="AI542" s="113"/>
      <c r="AJ542" s="113"/>
      <c r="AK542" s="113"/>
      <c r="AL542" s="113"/>
      <c r="AM542" s="113"/>
      <c r="AN542" s="113"/>
      <c r="AO542" s="113"/>
      <c r="AP542" s="113"/>
      <c r="AQ542" s="113"/>
      <c r="AR542" s="113"/>
      <c r="AS542" s="127"/>
      <c r="AT542" s="113"/>
      <c r="AU542" s="113"/>
      <c r="AV542" s="113"/>
      <c r="AW542" s="113"/>
    </row>
    <row r="543" spans="1:49" s="43" customFormat="1" ht="32.25">
      <c r="A543" s="46"/>
      <c r="O543" s="113"/>
      <c r="P543" s="113"/>
      <c r="Q543" s="113"/>
      <c r="R543" s="113"/>
      <c r="S543" s="113"/>
      <c r="T543" s="113"/>
      <c r="U543" s="113"/>
      <c r="V543" s="113"/>
      <c r="W543" s="114"/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  <c r="AI543" s="113"/>
      <c r="AJ543" s="113"/>
      <c r="AK543" s="113"/>
      <c r="AL543" s="113"/>
      <c r="AM543" s="113"/>
      <c r="AN543" s="113"/>
      <c r="AO543" s="113"/>
      <c r="AP543" s="113"/>
      <c r="AQ543" s="113"/>
      <c r="AR543" s="113"/>
      <c r="AS543" s="127"/>
      <c r="AT543" s="113"/>
      <c r="AU543" s="113"/>
      <c r="AV543" s="113"/>
      <c r="AW543" s="113"/>
    </row>
    <row r="544" spans="1:49" s="43" customFormat="1" ht="32.25">
      <c r="A544" s="46"/>
      <c r="O544" s="113"/>
      <c r="P544" s="113"/>
      <c r="Q544" s="113"/>
      <c r="R544" s="113"/>
      <c r="S544" s="113"/>
      <c r="T544" s="113"/>
      <c r="U544" s="113"/>
      <c r="V544" s="113"/>
      <c r="W544" s="114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  <c r="AK544" s="113"/>
      <c r="AL544" s="113"/>
      <c r="AM544" s="113"/>
      <c r="AN544" s="113"/>
      <c r="AO544" s="113"/>
      <c r="AP544" s="113"/>
      <c r="AQ544" s="113"/>
      <c r="AR544" s="113"/>
      <c r="AS544" s="127"/>
      <c r="AT544" s="113"/>
      <c r="AU544" s="113"/>
      <c r="AV544" s="113"/>
      <c r="AW544" s="113"/>
    </row>
    <row r="545" spans="1:49" s="43" customFormat="1" ht="32.25">
      <c r="A545" s="46"/>
      <c r="O545" s="113"/>
      <c r="P545" s="113"/>
      <c r="Q545" s="113"/>
      <c r="R545" s="113"/>
      <c r="S545" s="113"/>
      <c r="T545" s="113"/>
      <c r="U545" s="113"/>
      <c r="V545" s="113"/>
      <c r="W545" s="114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  <c r="AK545" s="113"/>
      <c r="AL545" s="113"/>
      <c r="AM545" s="113"/>
      <c r="AN545" s="113"/>
      <c r="AO545" s="113"/>
      <c r="AP545" s="113"/>
      <c r="AQ545" s="113"/>
      <c r="AR545" s="113"/>
      <c r="AS545" s="127"/>
      <c r="AT545" s="113"/>
      <c r="AU545" s="113"/>
      <c r="AV545" s="113"/>
      <c r="AW545" s="113"/>
    </row>
    <row r="546" spans="1:49" s="43" customFormat="1" ht="32.25">
      <c r="A546" s="46"/>
      <c r="O546" s="113"/>
      <c r="P546" s="113"/>
      <c r="Q546" s="113"/>
      <c r="R546" s="113"/>
      <c r="S546" s="113"/>
      <c r="T546" s="113"/>
      <c r="U546" s="113"/>
      <c r="V546" s="113"/>
      <c r="W546" s="114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  <c r="AK546" s="113"/>
      <c r="AL546" s="113"/>
      <c r="AM546" s="113"/>
      <c r="AN546" s="113"/>
      <c r="AO546" s="113"/>
      <c r="AP546" s="113"/>
      <c r="AQ546" s="113"/>
      <c r="AR546" s="113"/>
      <c r="AS546" s="127"/>
      <c r="AT546" s="113"/>
      <c r="AU546" s="113"/>
      <c r="AV546" s="113"/>
      <c r="AW546" s="113"/>
    </row>
    <row r="547" spans="1:49" s="43" customFormat="1" ht="32.25">
      <c r="A547" s="46"/>
      <c r="O547" s="113"/>
      <c r="P547" s="113"/>
      <c r="Q547" s="113"/>
      <c r="R547" s="113"/>
      <c r="S547" s="113"/>
      <c r="T547" s="113"/>
      <c r="U547" s="113"/>
      <c r="V547" s="113"/>
      <c r="W547" s="114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  <c r="AK547" s="113"/>
      <c r="AL547" s="113"/>
      <c r="AM547" s="113"/>
      <c r="AN547" s="113"/>
      <c r="AO547" s="113"/>
      <c r="AP547" s="113"/>
      <c r="AQ547" s="113"/>
      <c r="AR547" s="113"/>
      <c r="AS547" s="127"/>
      <c r="AT547" s="113"/>
      <c r="AU547" s="113"/>
      <c r="AV547" s="113"/>
      <c r="AW547" s="113"/>
    </row>
    <row r="548" spans="1:49" s="43" customFormat="1" ht="32.25">
      <c r="A548" s="46"/>
      <c r="O548" s="113"/>
      <c r="P548" s="113"/>
      <c r="Q548" s="113"/>
      <c r="R548" s="113"/>
      <c r="S548" s="113"/>
      <c r="T548" s="113"/>
      <c r="U548" s="113"/>
      <c r="V548" s="113"/>
      <c r="W548" s="114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  <c r="AK548" s="113"/>
      <c r="AL548" s="113"/>
      <c r="AM548" s="113"/>
      <c r="AN548" s="113"/>
      <c r="AO548" s="113"/>
      <c r="AP548" s="113"/>
      <c r="AQ548" s="113"/>
      <c r="AR548" s="113"/>
      <c r="AS548" s="127"/>
      <c r="AT548" s="113"/>
      <c r="AU548" s="113"/>
      <c r="AV548" s="113"/>
      <c r="AW548" s="113"/>
    </row>
    <row r="549" spans="1:49" s="43" customFormat="1" ht="32.25">
      <c r="A549" s="46"/>
      <c r="O549" s="113"/>
      <c r="P549" s="113"/>
      <c r="Q549" s="113"/>
      <c r="R549" s="113"/>
      <c r="S549" s="113"/>
      <c r="T549" s="113"/>
      <c r="U549" s="113"/>
      <c r="V549" s="113"/>
      <c r="W549" s="114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  <c r="AJ549" s="113"/>
      <c r="AK549" s="113"/>
      <c r="AL549" s="113"/>
      <c r="AM549" s="113"/>
      <c r="AN549" s="113"/>
      <c r="AO549" s="113"/>
      <c r="AP549" s="113"/>
      <c r="AQ549" s="113"/>
      <c r="AR549" s="113"/>
      <c r="AS549" s="127"/>
      <c r="AT549" s="113"/>
      <c r="AU549" s="113"/>
      <c r="AV549" s="113"/>
      <c r="AW549" s="113"/>
    </row>
    <row r="550" spans="1:49" s="43" customFormat="1" ht="32.25">
      <c r="A550" s="46"/>
      <c r="O550" s="113"/>
      <c r="P550" s="113"/>
      <c r="Q550" s="113"/>
      <c r="R550" s="113"/>
      <c r="S550" s="113"/>
      <c r="T550" s="113"/>
      <c r="U550" s="113"/>
      <c r="V550" s="113"/>
      <c r="W550" s="114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  <c r="AK550" s="113"/>
      <c r="AL550" s="113"/>
      <c r="AM550" s="113"/>
      <c r="AN550" s="113"/>
      <c r="AO550" s="113"/>
      <c r="AP550" s="113"/>
      <c r="AQ550" s="113"/>
      <c r="AR550" s="113"/>
      <c r="AS550" s="127"/>
      <c r="AT550" s="113"/>
      <c r="AU550" s="113"/>
      <c r="AV550" s="113"/>
      <c r="AW550" s="113"/>
    </row>
    <row r="551" spans="1:49" s="43" customFormat="1" ht="32.25">
      <c r="A551" s="46"/>
      <c r="O551" s="113"/>
      <c r="P551" s="113"/>
      <c r="Q551" s="113"/>
      <c r="R551" s="113"/>
      <c r="S551" s="113"/>
      <c r="T551" s="113"/>
      <c r="U551" s="113"/>
      <c r="V551" s="113"/>
      <c r="W551" s="114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  <c r="AJ551" s="113"/>
      <c r="AK551" s="113"/>
      <c r="AL551" s="113"/>
      <c r="AM551" s="113"/>
      <c r="AN551" s="113"/>
      <c r="AO551" s="113"/>
      <c r="AP551" s="113"/>
      <c r="AQ551" s="113"/>
      <c r="AR551" s="113"/>
      <c r="AS551" s="127"/>
      <c r="AT551" s="113"/>
      <c r="AU551" s="113"/>
      <c r="AV551" s="113"/>
      <c r="AW551" s="113"/>
    </row>
    <row r="552" spans="1:49" s="43" customFormat="1" ht="32.25">
      <c r="A552" s="46"/>
      <c r="O552" s="113"/>
      <c r="P552" s="113"/>
      <c r="Q552" s="113"/>
      <c r="R552" s="113"/>
      <c r="S552" s="113"/>
      <c r="T552" s="113"/>
      <c r="U552" s="113"/>
      <c r="V552" s="113"/>
      <c r="W552" s="114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  <c r="AK552" s="113"/>
      <c r="AL552" s="113"/>
      <c r="AM552" s="113"/>
      <c r="AN552" s="113"/>
      <c r="AO552" s="113"/>
      <c r="AP552" s="113"/>
      <c r="AQ552" s="113"/>
      <c r="AR552" s="113"/>
      <c r="AS552" s="127"/>
      <c r="AT552" s="113"/>
      <c r="AU552" s="113"/>
      <c r="AV552" s="113"/>
      <c r="AW552" s="113"/>
    </row>
    <row r="553" spans="1:49" s="43" customFormat="1" ht="32.25">
      <c r="A553" s="46"/>
      <c r="O553" s="113"/>
      <c r="P553" s="113"/>
      <c r="Q553" s="113"/>
      <c r="R553" s="113"/>
      <c r="S553" s="113"/>
      <c r="T553" s="113"/>
      <c r="U553" s="113"/>
      <c r="V553" s="113"/>
      <c r="W553" s="114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  <c r="AK553" s="113"/>
      <c r="AL553" s="113"/>
      <c r="AM553" s="113"/>
      <c r="AN553" s="113"/>
      <c r="AO553" s="113"/>
      <c r="AP553" s="113"/>
      <c r="AQ553" s="113"/>
      <c r="AR553" s="113"/>
      <c r="AS553" s="127"/>
      <c r="AT553" s="113"/>
      <c r="AU553" s="113"/>
      <c r="AV553" s="113"/>
      <c r="AW553" s="113"/>
    </row>
    <row r="554" spans="1:49" s="43" customFormat="1" ht="32.25">
      <c r="A554" s="46"/>
      <c r="O554" s="113"/>
      <c r="P554" s="113"/>
      <c r="Q554" s="113"/>
      <c r="R554" s="113"/>
      <c r="S554" s="113"/>
      <c r="T554" s="113"/>
      <c r="U554" s="113"/>
      <c r="V554" s="113"/>
      <c r="W554" s="114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  <c r="AK554" s="113"/>
      <c r="AL554" s="113"/>
      <c r="AM554" s="113"/>
      <c r="AN554" s="113"/>
      <c r="AO554" s="113"/>
      <c r="AP554" s="113"/>
      <c r="AQ554" s="113"/>
      <c r="AR554" s="113"/>
      <c r="AS554" s="127"/>
      <c r="AT554" s="113"/>
      <c r="AU554" s="113"/>
      <c r="AV554" s="113"/>
      <c r="AW554" s="113"/>
    </row>
    <row r="555" spans="1:49" s="43" customFormat="1" ht="32.25">
      <c r="A555" s="46"/>
      <c r="O555" s="113"/>
      <c r="P555" s="113"/>
      <c r="Q555" s="113"/>
      <c r="R555" s="113"/>
      <c r="S555" s="113"/>
      <c r="T555" s="113"/>
      <c r="U555" s="113"/>
      <c r="V555" s="113"/>
      <c r="W555" s="114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  <c r="AL555" s="113"/>
      <c r="AM555" s="113"/>
      <c r="AN555" s="113"/>
      <c r="AO555" s="113"/>
      <c r="AP555" s="113"/>
      <c r="AQ555" s="113"/>
      <c r="AR555" s="113"/>
      <c r="AS555" s="127"/>
      <c r="AT555" s="113"/>
      <c r="AU555" s="113"/>
      <c r="AV555" s="113"/>
      <c r="AW555" s="113"/>
    </row>
    <row r="556" spans="1:49" s="43" customFormat="1" ht="32.25">
      <c r="A556" s="46"/>
      <c r="O556" s="113"/>
      <c r="P556" s="113"/>
      <c r="Q556" s="113"/>
      <c r="R556" s="113"/>
      <c r="S556" s="113"/>
      <c r="T556" s="113"/>
      <c r="U556" s="113"/>
      <c r="V556" s="113"/>
      <c r="W556" s="114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  <c r="AK556" s="113"/>
      <c r="AL556" s="113"/>
      <c r="AM556" s="113"/>
      <c r="AN556" s="113"/>
      <c r="AO556" s="113"/>
      <c r="AP556" s="113"/>
      <c r="AQ556" s="113"/>
      <c r="AR556" s="113"/>
      <c r="AS556" s="127"/>
      <c r="AT556" s="113"/>
      <c r="AU556" s="113"/>
      <c r="AV556" s="113"/>
      <c r="AW556" s="113"/>
    </row>
    <row r="557" spans="1:49" s="43" customFormat="1" ht="32.25">
      <c r="A557" s="46"/>
      <c r="O557" s="113"/>
      <c r="P557" s="113"/>
      <c r="Q557" s="113"/>
      <c r="R557" s="113"/>
      <c r="S557" s="113"/>
      <c r="T557" s="113"/>
      <c r="U557" s="113"/>
      <c r="V557" s="113"/>
      <c r="W557" s="114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  <c r="AK557" s="113"/>
      <c r="AL557" s="113"/>
      <c r="AM557" s="113"/>
      <c r="AN557" s="113"/>
      <c r="AO557" s="113"/>
      <c r="AP557" s="113"/>
      <c r="AQ557" s="113"/>
      <c r="AR557" s="113"/>
      <c r="AS557" s="127"/>
      <c r="AT557" s="113"/>
      <c r="AU557" s="113"/>
      <c r="AV557" s="113"/>
      <c r="AW557" s="113"/>
    </row>
    <row r="558" spans="1:49" s="43" customFormat="1" ht="32.25">
      <c r="A558" s="46"/>
      <c r="O558" s="113"/>
      <c r="P558" s="113"/>
      <c r="Q558" s="113"/>
      <c r="R558" s="113"/>
      <c r="S558" s="113"/>
      <c r="T558" s="113"/>
      <c r="U558" s="113"/>
      <c r="V558" s="113"/>
      <c r="W558" s="114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  <c r="AK558" s="113"/>
      <c r="AL558" s="113"/>
      <c r="AM558" s="113"/>
      <c r="AN558" s="113"/>
      <c r="AO558" s="113"/>
      <c r="AP558" s="113"/>
      <c r="AQ558" s="113"/>
      <c r="AR558" s="113"/>
      <c r="AS558" s="127"/>
      <c r="AT558" s="113"/>
      <c r="AU558" s="113"/>
      <c r="AV558" s="113"/>
      <c r="AW558" s="113"/>
    </row>
    <row r="559" spans="1:49" s="43" customFormat="1" ht="32.25">
      <c r="A559" s="46"/>
      <c r="O559" s="113"/>
      <c r="P559" s="113"/>
      <c r="Q559" s="113"/>
      <c r="R559" s="113"/>
      <c r="S559" s="113"/>
      <c r="T559" s="113"/>
      <c r="U559" s="113"/>
      <c r="V559" s="113"/>
      <c r="W559" s="114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  <c r="AK559" s="113"/>
      <c r="AL559" s="113"/>
      <c r="AM559" s="113"/>
      <c r="AN559" s="113"/>
      <c r="AO559" s="113"/>
      <c r="AP559" s="113"/>
      <c r="AQ559" s="113"/>
      <c r="AR559" s="113"/>
      <c r="AS559" s="127"/>
      <c r="AT559" s="113"/>
      <c r="AU559" s="113"/>
      <c r="AV559" s="113"/>
      <c r="AW559" s="113"/>
    </row>
    <row r="560" spans="1:49" s="43" customFormat="1" ht="32.25">
      <c r="A560" s="46"/>
      <c r="O560" s="113"/>
      <c r="P560" s="113"/>
      <c r="Q560" s="113"/>
      <c r="R560" s="113"/>
      <c r="S560" s="113"/>
      <c r="T560" s="113"/>
      <c r="U560" s="113"/>
      <c r="V560" s="113"/>
      <c r="W560" s="114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  <c r="AK560" s="113"/>
      <c r="AL560" s="113"/>
      <c r="AM560" s="113"/>
      <c r="AN560" s="113"/>
      <c r="AO560" s="113"/>
      <c r="AP560" s="113"/>
      <c r="AQ560" s="113"/>
      <c r="AR560" s="113"/>
      <c r="AS560" s="127"/>
      <c r="AT560" s="113"/>
      <c r="AU560" s="113"/>
      <c r="AV560" s="113"/>
      <c r="AW560" s="113"/>
    </row>
    <row r="561" spans="1:49" s="43" customFormat="1" ht="32.25">
      <c r="A561" s="46"/>
      <c r="O561" s="113"/>
      <c r="P561" s="113"/>
      <c r="Q561" s="113"/>
      <c r="R561" s="113"/>
      <c r="S561" s="113"/>
      <c r="T561" s="113"/>
      <c r="U561" s="113"/>
      <c r="V561" s="113"/>
      <c r="W561" s="114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  <c r="AK561" s="113"/>
      <c r="AL561" s="113"/>
      <c r="AM561" s="113"/>
      <c r="AN561" s="113"/>
      <c r="AO561" s="113"/>
      <c r="AP561" s="113"/>
      <c r="AQ561" s="113"/>
      <c r="AR561" s="113"/>
      <c r="AS561" s="127"/>
      <c r="AT561" s="113"/>
      <c r="AU561" s="113"/>
      <c r="AV561" s="113"/>
      <c r="AW561" s="113"/>
    </row>
    <row r="562" spans="1:49" s="43" customFormat="1" ht="32.25">
      <c r="A562" s="46"/>
      <c r="O562" s="113"/>
      <c r="P562" s="113"/>
      <c r="Q562" s="113"/>
      <c r="R562" s="113"/>
      <c r="S562" s="113"/>
      <c r="T562" s="113"/>
      <c r="U562" s="113"/>
      <c r="V562" s="113"/>
      <c r="W562" s="114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  <c r="AK562" s="113"/>
      <c r="AL562" s="113"/>
      <c r="AM562" s="113"/>
      <c r="AN562" s="113"/>
      <c r="AO562" s="113"/>
      <c r="AP562" s="113"/>
      <c r="AQ562" s="113"/>
      <c r="AR562" s="113"/>
      <c r="AS562" s="127"/>
      <c r="AT562" s="113"/>
      <c r="AU562" s="113"/>
      <c r="AV562" s="113"/>
      <c r="AW562" s="113"/>
    </row>
    <row r="563" spans="1:49" s="43" customFormat="1" ht="32.25">
      <c r="A563" s="46"/>
      <c r="O563" s="113"/>
      <c r="P563" s="113"/>
      <c r="Q563" s="113"/>
      <c r="R563" s="113"/>
      <c r="S563" s="113"/>
      <c r="T563" s="113"/>
      <c r="U563" s="113"/>
      <c r="V563" s="113"/>
      <c r="W563" s="114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  <c r="AK563" s="113"/>
      <c r="AL563" s="113"/>
      <c r="AM563" s="113"/>
      <c r="AN563" s="113"/>
      <c r="AO563" s="113"/>
      <c r="AP563" s="113"/>
      <c r="AQ563" s="113"/>
      <c r="AR563" s="113"/>
      <c r="AS563" s="127"/>
      <c r="AT563" s="113"/>
      <c r="AU563" s="113"/>
      <c r="AV563" s="113"/>
      <c r="AW563" s="113"/>
    </row>
    <row r="564" spans="1:49" s="43" customFormat="1" ht="32.25">
      <c r="A564" s="46"/>
      <c r="O564" s="113"/>
      <c r="P564" s="113"/>
      <c r="Q564" s="113"/>
      <c r="R564" s="113"/>
      <c r="S564" s="113"/>
      <c r="T564" s="113"/>
      <c r="U564" s="113"/>
      <c r="V564" s="113"/>
      <c r="W564" s="114"/>
      <c r="X564" s="113"/>
      <c r="Y564" s="113"/>
      <c r="Z564" s="113"/>
      <c r="AA564" s="113"/>
      <c r="AB564" s="113"/>
      <c r="AC564" s="113"/>
      <c r="AD564" s="113"/>
      <c r="AE564" s="113"/>
      <c r="AF564" s="113"/>
      <c r="AG564" s="113"/>
      <c r="AH564" s="113"/>
      <c r="AI564" s="113"/>
      <c r="AJ564" s="113"/>
      <c r="AK564" s="113"/>
      <c r="AL564" s="113"/>
      <c r="AM564" s="113"/>
      <c r="AN564" s="113"/>
      <c r="AO564" s="113"/>
      <c r="AP564" s="113"/>
      <c r="AQ564" s="113"/>
      <c r="AR564" s="113"/>
      <c r="AS564" s="127"/>
      <c r="AT564" s="113"/>
      <c r="AU564" s="113"/>
      <c r="AV564" s="113"/>
      <c r="AW564" s="113"/>
    </row>
    <row r="565" spans="1:49" s="43" customFormat="1" ht="32.25">
      <c r="A565" s="46"/>
      <c r="O565" s="113"/>
      <c r="P565" s="113"/>
      <c r="Q565" s="113"/>
      <c r="R565" s="113"/>
      <c r="S565" s="113"/>
      <c r="T565" s="113"/>
      <c r="U565" s="113"/>
      <c r="V565" s="113"/>
      <c r="W565" s="114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  <c r="AK565" s="113"/>
      <c r="AL565" s="113"/>
      <c r="AM565" s="113"/>
      <c r="AN565" s="113"/>
      <c r="AO565" s="113"/>
      <c r="AP565" s="113"/>
      <c r="AQ565" s="113"/>
      <c r="AR565" s="113"/>
      <c r="AS565" s="127"/>
      <c r="AT565" s="113"/>
      <c r="AU565" s="113"/>
      <c r="AV565" s="113"/>
      <c r="AW565" s="113"/>
    </row>
    <row r="566" spans="1:49" s="43" customFormat="1" ht="32.25">
      <c r="A566" s="46"/>
      <c r="O566" s="113"/>
      <c r="P566" s="113"/>
      <c r="Q566" s="113"/>
      <c r="R566" s="113"/>
      <c r="S566" s="113"/>
      <c r="T566" s="113"/>
      <c r="U566" s="113"/>
      <c r="V566" s="113"/>
      <c r="W566" s="114"/>
      <c r="X566" s="113"/>
      <c r="Y566" s="113"/>
      <c r="Z566" s="113"/>
      <c r="AA566" s="113"/>
      <c r="AB566" s="113"/>
      <c r="AC566" s="113"/>
      <c r="AD566" s="113"/>
      <c r="AE566" s="113"/>
      <c r="AF566" s="113"/>
      <c r="AG566" s="113"/>
      <c r="AH566" s="113"/>
      <c r="AI566" s="113"/>
      <c r="AJ566" s="113"/>
      <c r="AK566" s="113"/>
      <c r="AL566" s="113"/>
      <c r="AM566" s="113"/>
      <c r="AN566" s="113"/>
      <c r="AO566" s="113"/>
      <c r="AP566" s="113"/>
      <c r="AQ566" s="113"/>
      <c r="AR566" s="113"/>
      <c r="AS566" s="127"/>
      <c r="AT566" s="113"/>
      <c r="AU566" s="113"/>
      <c r="AV566" s="113"/>
      <c r="AW566" s="113"/>
    </row>
    <row r="567" spans="1:49" s="43" customFormat="1" ht="32.25">
      <c r="A567" s="46"/>
      <c r="O567" s="113"/>
      <c r="P567" s="113"/>
      <c r="Q567" s="113"/>
      <c r="R567" s="113"/>
      <c r="S567" s="113"/>
      <c r="T567" s="113"/>
      <c r="U567" s="113"/>
      <c r="V567" s="113"/>
      <c r="W567" s="114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  <c r="AK567" s="113"/>
      <c r="AL567" s="113"/>
      <c r="AM567" s="113"/>
      <c r="AN567" s="113"/>
      <c r="AO567" s="113"/>
      <c r="AP567" s="113"/>
      <c r="AQ567" s="113"/>
      <c r="AR567" s="113"/>
      <c r="AS567" s="127"/>
      <c r="AT567" s="113"/>
      <c r="AU567" s="113"/>
      <c r="AV567" s="113"/>
      <c r="AW567" s="113"/>
    </row>
    <row r="568" spans="1:49" s="43" customFormat="1" ht="32.25">
      <c r="A568" s="46"/>
      <c r="O568" s="113"/>
      <c r="P568" s="113"/>
      <c r="Q568" s="113"/>
      <c r="R568" s="113"/>
      <c r="S568" s="113"/>
      <c r="T568" s="113"/>
      <c r="U568" s="113"/>
      <c r="V568" s="113"/>
      <c r="W568" s="114"/>
      <c r="X568" s="113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  <c r="AI568" s="113"/>
      <c r="AJ568" s="113"/>
      <c r="AK568" s="113"/>
      <c r="AL568" s="113"/>
      <c r="AM568" s="113"/>
      <c r="AN568" s="113"/>
      <c r="AO568" s="113"/>
      <c r="AP568" s="113"/>
      <c r="AQ568" s="113"/>
      <c r="AR568" s="113"/>
      <c r="AS568" s="127"/>
      <c r="AT568" s="113"/>
      <c r="AU568" s="113"/>
      <c r="AV568" s="113"/>
      <c r="AW568" s="113"/>
    </row>
    <row r="569" spans="1:49" s="43" customFormat="1" ht="32.25">
      <c r="A569" s="46"/>
      <c r="O569" s="113"/>
      <c r="P569" s="113"/>
      <c r="Q569" s="113"/>
      <c r="R569" s="113"/>
      <c r="S569" s="113"/>
      <c r="T569" s="113"/>
      <c r="U569" s="113"/>
      <c r="V569" s="113"/>
      <c r="W569" s="114"/>
      <c r="X569" s="113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  <c r="AI569" s="113"/>
      <c r="AJ569" s="113"/>
      <c r="AK569" s="113"/>
      <c r="AL569" s="113"/>
      <c r="AM569" s="113"/>
      <c r="AN569" s="113"/>
      <c r="AO569" s="113"/>
      <c r="AP569" s="113"/>
      <c r="AQ569" s="113"/>
      <c r="AR569" s="113"/>
      <c r="AS569" s="127"/>
      <c r="AT569" s="113"/>
      <c r="AU569" s="113"/>
      <c r="AV569" s="113"/>
      <c r="AW569" s="113"/>
    </row>
    <row r="570" spans="1:49" s="43" customFormat="1" ht="32.25">
      <c r="A570" s="46"/>
      <c r="O570" s="113"/>
      <c r="P570" s="113"/>
      <c r="Q570" s="113"/>
      <c r="R570" s="113"/>
      <c r="S570" s="113"/>
      <c r="T570" s="113"/>
      <c r="U570" s="113"/>
      <c r="V570" s="113"/>
      <c r="W570" s="114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  <c r="AK570" s="113"/>
      <c r="AL570" s="113"/>
      <c r="AM570" s="113"/>
      <c r="AN570" s="113"/>
      <c r="AO570" s="113"/>
      <c r="AP570" s="113"/>
      <c r="AQ570" s="113"/>
      <c r="AR570" s="113"/>
      <c r="AS570" s="127"/>
      <c r="AT570" s="113"/>
      <c r="AU570" s="113"/>
      <c r="AV570" s="113"/>
      <c r="AW570" s="113"/>
    </row>
    <row r="571" spans="1:49" s="43" customFormat="1" ht="32.25">
      <c r="A571" s="46"/>
      <c r="O571" s="113"/>
      <c r="P571" s="113"/>
      <c r="Q571" s="113"/>
      <c r="R571" s="113"/>
      <c r="S571" s="113"/>
      <c r="T571" s="113"/>
      <c r="U571" s="113"/>
      <c r="V571" s="113"/>
      <c r="W571" s="114"/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  <c r="AK571" s="113"/>
      <c r="AL571" s="113"/>
      <c r="AM571" s="113"/>
      <c r="AN571" s="113"/>
      <c r="AO571" s="113"/>
      <c r="AP571" s="113"/>
      <c r="AQ571" s="113"/>
      <c r="AR571" s="113"/>
      <c r="AS571" s="127"/>
      <c r="AT571" s="113"/>
      <c r="AU571" s="113"/>
      <c r="AV571" s="113"/>
      <c r="AW571" s="113"/>
    </row>
    <row r="572" spans="1:49" s="43" customFormat="1" ht="32.25">
      <c r="A572" s="46"/>
      <c r="O572" s="113"/>
      <c r="P572" s="113"/>
      <c r="Q572" s="113"/>
      <c r="R572" s="113"/>
      <c r="S572" s="113"/>
      <c r="T572" s="113"/>
      <c r="U572" s="113"/>
      <c r="V572" s="113"/>
      <c r="W572" s="114"/>
      <c r="X572" s="113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  <c r="AI572" s="113"/>
      <c r="AJ572" s="113"/>
      <c r="AK572" s="113"/>
      <c r="AL572" s="113"/>
      <c r="AM572" s="113"/>
      <c r="AN572" s="113"/>
      <c r="AO572" s="113"/>
      <c r="AP572" s="113"/>
      <c r="AQ572" s="113"/>
      <c r="AR572" s="113"/>
      <c r="AS572" s="127"/>
      <c r="AT572" s="113"/>
      <c r="AU572" s="113"/>
      <c r="AV572" s="113"/>
      <c r="AW572" s="113"/>
    </row>
    <row r="573" spans="1:49" s="43" customFormat="1" ht="32.25">
      <c r="A573" s="46"/>
      <c r="O573" s="113"/>
      <c r="P573" s="113"/>
      <c r="Q573" s="113"/>
      <c r="R573" s="113"/>
      <c r="S573" s="113"/>
      <c r="T573" s="113"/>
      <c r="U573" s="113"/>
      <c r="V573" s="113"/>
      <c r="W573" s="114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  <c r="AK573" s="113"/>
      <c r="AL573" s="113"/>
      <c r="AM573" s="113"/>
      <c r="AN573" s="113"/>
      <c r="AO573" s="113"/>
      <c r="AP573" s="113"/>
      <c r="AQ573" s="113"/>
      <c r="AR573" s="113"/>
      <c r="AS573" s="127"/>
      <c r="AT573" s="113"/>
      <c r="AU573" s="113"/>
      <c r="AV573" s="113"/>
      <c r="AW573" s="113"/>
    </row>
    <row r="574" spans="1:49" s="43" customFormat="1" ht="32.25">
      <c r="A574" s="46"/>
      <c r="O574" s="113"/>
      <c r="P574" s="113"/>
      <c r="Q574" s="113"/>
      <c r="R574" s="113"/>
      <c r="S574" s="113"/>
      <c r="T574" s="113"/>
      <c r="U574" s="113"/>
      <c r="V574" s="113"/>
      <c r="W574" s="114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  <c r="AK574" s="113"/>
      <c r="AL574" s="113"/>
      <c r="AM574" s="113"/>
      <c r="AN574" s="113"/>
      <c r="AO574" s="113"/>
      <c r="AP574" s="113"/>
      <c r="AQ574" s="113"/>
      <c r="AR574" s="113"/>
      <c r="AS574" s="127"/>
      <c r="AT574" s="113"/>
      <c r="AU574" s="113"/>
      <c r="AV574" s="113"/>
      <c r="AW574" s="113"/>
    </row>
    <row r="575" spans="1:49" s="43" customFormat="1" ht="32.25">
      <c r="A575" s="46"/>
      <c r="O575" s="113"/>
      <c r="P575" s="113"/>
      <c r="Q575" s="113"/>
      <c r="R575" s="113"/>
      <c r="S575" s="113"/>
      <c r="T575" s="113"/>
      <c r="U575" s="113"/>
      <c r="V575" s="113"/>
      <c r="W575" s="114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  <c r="AJ575" s="113"/>
      <c r="AK575" s="113"/>
      <c r="AL575" s="113"/>
      <c r="AM575" s="113"/>
      <c r="AN575" s="113"/>
      <c r="AO575" s="113"/>
      <c r="AP575" s="113"/>
      <c r="AQ575" s="113"/>
      <c r="AR575" s="113"/>
      <c r="AS575" s="127"/>
      <c r="AT575" s="113"/>
      <c r="AU575" s="113"/>
      <c r="AV575" s="113"/>
      <c r="AW575" s="113"/>
    </row>
    <row r="576" spans="1:49" s="43" customFormat="1" ht="32.25">
      <c r="A576" s="46"/>
      <c r="O576" s="113"/>
      <c r="P576" s="113"/>
      <c r="Q576" s="113"/>
      <c r="R576" s="113"/>
      <c r="S576" s="113"/>
      <c r="T576" s="113"/>
      <c r="U576" s="113"/>
      <c r="V576" s="113"/>
      <c r="W576" s="114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  <c r="AK576" s="113"/>
      <c r="AL576" s="113"/>
      <c r="AM576" s="113"/>
      <c r="AN576" s="113"/>
      <c r="AO576" s="113"/>
      <c r="AP576" s="113"/>
      <c r="AQ576" s="113"/>
      <c r="AR576" s="113"/>
      <c r="AS576" s="127"/>
      <c r="AT576" s="113"/>
      <c r="AU576" s="113"/>
      <c r="AV576" s="113"/>
      <c r="AW576" s="113"/>
    </row>
    <row r="577" spans="1:49" s="43" customFormat="1" ht="32.25">
      <c r="A577" s="46"/>
      <c r="O577" s="113"/>
      <c r="P577" s="113"/>
      <c r="Q577" s="113"/>
      <c r="R577" s="113"/>
      <c r="S577" s="113"/>
      <c r="T577" s="113"/>
      <c r="U577" s="113"/>
      <c r="V577" s="113"/>
      <c r="W577" s="114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  <c r="AL577" s="113"/>
      <c r="AM577" s="113"/>
      <c r="AN577" s="113"/>
      <c r="AO577" s="113"/>
      <c r="AP577" s="113"/>
      <c r="AQ577" s="113"/>
      <c r="AR577" s="113"/>
      <c r="AS577" s="127"/>
      <c r="AT577" s="113"/>
      <c r="AU577" s="113"/>
      <c r="AV577" s="113"/>
      <c r="AW577" s="113"/>
    </row>
    <row r="578" spans="1:49" s="43" customFormat="1" ht="32.25">
      <c r="A578" s="46"/>
      <c r="O578" s="113"/>
      <c r="P578" s="113"/>
      <c r="Q578" s="113"/>
      <c r="R578" s="113"/>
      <c r="S578" s="113"/>
      <c r="T578" s="113"/>
      <c r="U578" s="113"/>
      <c r="V578" s="113"/>
      <c r="W578" s="114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  <c r="AK578" s="113"/>
      <c r="AL578" s="113"/>
      <c r="AM578" s="113"/>
      <c r="AN578" s="113"/>
      <c r="AO578" s="113"/>
      <c r="AP578" s="113"/>
      <c r="AQ578" s="113"/>
      <c r="AR578" s="113"/>
      <c r="AS578" s="127"/>
      <c r="AT578" s="113"/>
      <c r="AU578" s="113"/>
      <c r="AV578" s="113"/>
      <c r="AW578" s="113"/>
    </row>
    <row r="579" spans="1:49" s="43" customFormat="1" ht="32.25">
      <c r="A579" s="46"/>
      <c r="O579" s="113"/>
      <c r="P579" s="113"/>
      <c r="Q579" s="113"/>
      <c r="R579" s="113"/>
      <c r="S579" s="113"/>
      <c r="T579" s="113"/>
      <c r="U579" s="113"/>
      <c r="V579" s="113"/>
      <c r="W579" s="114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  <c r="AL579" s="113"/>
      <c r="AM579" s="113"/>
      <c r="AN579" s="113"/>
      <c r="AO579" s="113"/>
      <c r="AP579" s="113"/>
      <c r="AQ579" s="113"/>
      <c r="AR579" s="113"/>
      <c r="AS579" s="127"/>
      <c r="AT579" s="113"/>
      <c r="AU579" s="113"/>
      <c r="AV579" s="113"/>
      <c r="AW579" s="113"/>
    </row>
    <row r="580" spans="1:49" s="43" customFormat="1" ht="32.25">
      <c r="A580" s="46"/>
      <c r="O580" s="113"/>
      <c r="P580" s="113"/>
      <c r="Q580" s="113"/>
      <c r="R580" s="113"/>
      <c r="S580" s="113"/>
      <c r="T580" s="113"/>
      <c r="U580" s="113"/>
      <c r="V580" s="113"/>
      <c r="W580" s="114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  <c r="AK580" s="113"/>
      <c r="AL580" s="113"/>
      <c r="AM580" s="113"/>
      <c r="AN580" s="113"/>
      <c r="AO580" s="113"/>
      <c r="AP580" s="113"/>
      <c r="AQ580" s="113"/>
      <c r="AR580" s="113"/>
      <c r="AS580" s="127"/>
      <c r="AT580" s="113"/>
      <c r="AU580" s="113"/>
      <c r="AV580" s="113"/>
      <c r="AW580" s="113"/>
    </row>
    <row r="581" spans="1:49" s="43" customFormat="1" ht="32.25">
      <c r="A581" s="46"/>
      <c r="O581" s="113"/>
      <c r="P581" s="113"/>
      <c r="Q581" s="113"/>
      <c r="R581" s="113"/>
      <c r="S581" s="113"/>
      <c r="T581" s="113"/>
      <c r="U581" s="113"/>
      <c r="V581" s="113"/>
      <c r="W581" s="114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  <c r="AL581" s="113"/>
      <c r="AM581" s="113"/>
      <c r="AN581" s="113"/>
      <c r="AO581" s="113"/>
      <c r="AP581" s="113"/>
      <c r="AQ581" s="113"/>
      <c r="AR581" s="113"/>
      <c r="AS581" s="127"/>
      <c r="AT581" s="113"/>
      <c r="AU581" s="113"/>
      <c r="AV581" s="113"/>
      <c r="AW581" s="113"/>
    </row>
    <row r="582" spans="1:49" s="43" customFormat="1" ht="32.25">
      <c r="A582" s="46"/>
      <c r="O582" s="113"/>
      <c r="P582" s="113"/>
      <c r="Q582" s="113"/>
      <c r="R582" s="113"/>
      <c r="S582" s="113"/>
      <c r="T582" s="113"/>
      <c r="U582" s="113"/>
      <c r="V582" s="113"/>
      <c r="W582" s="114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  <c r="AK582" s="113"/>
      <c r="AL582" s="113"/>
      <c r="AM582" s="113"/>
      <c r="AN582" s="113"/>
      <c r="AO582" s="113"/>
      <c r="AP582" s="113"/>
      <c r="AQ582" s="113"/>
      <c r="AR582" s="113"/>
      <c r="AS582" s="127"/>
      <c r="AT582" s="113"/>
      <c r="AU582" s="113"/>
      <c r="AV582" s="113"/>
      <c r="AW582" s="113"/>
    </row>
    <row r="583" spans="1:49" s="43" customFormat="1" ht="32.25">
      <c r="A583" s="46"/>
      <c r="O583" s="113"/>
      <c r="P583" s="113"/>
      <c r="Q583" s="113"/>
      <c r="R583" s="113"/>
      <c r="S583" s="113"/>
      <c r="T583" s="113"/>
      <c r="U583" s="113"/>
      <c r="V583" s="113"/>
      <c r="W583" s="114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  <c r="AK583" s="113"/>
      <c r="AL583" s="113"/>
      <c r="AM583" s="113"/>
      <c r="AN583" s="113"/>
      <c r="AO583" s="113"/>
      <c r="AP583" s="113"/>
      <c r="AQ583" s="113"/>
      <c r="AR583" s="113"/>
      <c r="AS583" s="127"/>
      <c r="AT583" s="113"/>
      <c r="AU583" s="113"/>
      <c r="AV583" s="113"/>
      <c r="AW583" s="113"/>
    </row>
    <row r="584" spans="1:49" s="43" customFormat="1" ht="32.25">
      <c r="A584" s="46"/>
      <c r="O584" s="113"/>
      <c r="P584" s="113"/>
      <c r="Q584" s="113"/>
      <c r="R584" s="113"/>
      <c r="S584" s="113"/>
      <c r="T584" s="113"/>
      <c r="U584" s="113"/>
      <c r="V584" s="113"/>
      <c r="W584" s="114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  <c r="AL584" s="113"/>
      <c r="AM584" s="113"/>
      <c r="AN584" s="113"/>
      <c r="AO584" s="113"/>
      <c r="AP584" s="113"/>
      <c r="AQ584" s="113"/>
      <c r="AR584" s="113"/>
      <c r="AS584" s="127"/>
      <c r="AT584" s="113"/>
      <c r="AU584" s="113"/>
      <c r="AV584" s="113"/>
      <c r="AW584" s="113"/>
    </row>
    <row r="585" spans="1:49" s="43" customFormat="1" ht="32.25">
      <c r="A585" s="46"/>
      <c r="O585" s="113"/>
      <c r="P585" s="113"/>
      <c r="Q585" s="113"/>
      <c r="R585" s="113"/>
      <c r="S585" s="113"/>
      <c r="T585" s="113"/>
      <c r="U585" s="113"/>
      <c r="V585" s="113"/>
      <c r="W585" s="114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  <c r="AK585" s="113"/>
      <c r="AL585" s="113"/>
      <c r="AM585" s="113"/>
      <c r="AN585" s="113"/>
      <c r="AO585" s="113"/>
      <c r="AP585" s="113"/>
      <c r="AQ585" s="113"/>
      <c r="AR585" s="113"/>
      <c r="AS585" s="127"/>
      <c r="AT585" s="113"/>
      <c r="AU585" s="113"/>
      <c r="AV585" s="113"/>
      <c r="AW585" s="113"/>
    </row>
    <row r="586" spans="1:49" s="43" customFormat="1" ht="32.25">
      <c r="A586" s="46"/>
      <c r="O586" s="113"/>
      <c r="P586" s="113"/>
      <c r="Q586" s="113"/>
      <c r="R586" s="113"/>
      <c r="S586" s="113"/>
      <c r="T586" s="113"/>
      <c r="U586" s="113"/>
      <c r="V586" s="113"/>
      <c r="W586" s="114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  <c r="AK586" s="113"/>
      <c r="AL586" s="113"/>
      <c r="AM586" s="113"/>
      <c r="AN586" s="113"/>
      <c r="AO586" s="113"/>
      <c r="AP586" s="113"/>
      <c r="AQ586" s="113"/>
      <c r="AR586" s="113"/>
      <c r="AS586" s="127"/>
      <c r="AT586" s="113"/>
      <c r="AU586" s="113"/>
      <c r="AV586" s="113"/>
      <c r="AW586" s="113"/>
    </row>
    <row r="587" spans="1:49" s="43" customFormat="1" ht="32.25">
      <c r="A587" s="46"/>
      <c r="O587" s="113"/>
      <c r="P587" s="113"/>
      <c r="Q587" s="113"/>
      <c r="R587" s="113"/>
      <c r="S587" s="113"/>
      <c r="T587" s="113"/>
      <c r="U587" s="113"/>
      <c r="V587" s="113"/>
      <c r="W587" s="114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27"/>
      <c r="AT587" s="113"/>
      <c r="AU587" s="113"/>
      <c r="AV587" s="113"/>
      <c r="AW587" s="113"/>
    </row>
    <row r="588" spans="1:49" s="43" customFormat="1" ht="32.25">
      <c r="A588" s="46"/>
      <c r="O588" s="113"/>
      <c r="P588" s="113"/>
      <c r="Q588" s="113"/>
      <c r="R588" s="113"/>
      <c r="S588" s="113"/>
      <c r="T588" s="113"/>
      <c r="U588" s="113"/>
      <c r="V588" s="113"/>
      <c r="W588" s="114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27"/>
      <c r="AT588" s="113"/>
      <c r="AU588" s="113"/>
      <c r="AV588" s="113"/>
      <c r="AW588" s="113"/>
    </row>
    <row r="589" spans="1:49" s="43" customFormat="1" ht="32.25">
      <c r="A589" s="46"/>
      <c r="O589" s="113"/>
      <c r="P589" s="113"/>
      <c r="Q589" s="113"/>
      <c r="R589" s="113"/>
      <c r="S589" s="113"/>
      <c r="T589" s="113"/>
      <c r="U589" s="113"/>
      <c r="V589" s="113"/>
      <c r="W589" s="114"/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  <c r="AJ589" s="113"/>
      <c r="AK589" s="113"/>
      <c r="AL589" s="113"/>
      <c r="AM589" s="113"/>
      <c r="AN589" s="113"/>
      <c r="AO589" s="113"/>
      <c r="AP589" s="113"/>
      <c r="AQ589" s="113"/>
      <c r="AR589" s="113"/>
      <c r="AS589" s="127"/>
      <c r="AT589" s="113"/>
      <c r="AU589" s="113"/>
      <c r="AV589" s="113"/>
      <c r="AW589" s="113"/>
    </row>
    <row r="590" spans="1:49" s="43" customFormat="1" ht="32.25">
      <c r="A590" s="46"/>
      <c r="O590" s="113"/>
      <c r="P590" s="113"/>
      <c r="Q590" s="113"/>
      <c r="R590" s="113"/>
      <c r="S590" s="113"/>
      <c r="T590" s="113"/>
      <c r="U590" s="113"/>
      <c r="V590" s="113"/>
      <c r="W590" s="114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  <c r="AK590" s="113"/>
      <c r="AL590" s="113"/>
      <c r="AM590" s="113"/>
      <c r="AN590" s="113"/>
      <c r="AO590" s="113"/>
      <c r="AP590" s="113"/>
      <c r="AQ590" s="113"/>
      <c r="AR590" s="113"/>
      <c r="AS590" s="127"/>
      <c r="AT590" s="113"/>
      <c r="AU590" s="113"/>
      <c r="AV590" s="113"/>
      <c r="AW590" s="113"/>
    </row>
    <row r="591" spans="1:49" s="43" customFormat="1" ht="32.25">
      <c r="A591" s="46"/>
      <c r="O591" s="113"/>
      <c r="P591" s="113"/>
      <c r="Q591" s="113"/>
      <c r="R591" s="113"/>
      <c r="S591" s="113"/>
      <c r="T591" s="113"/>
      <c r="U591" s="113"/>
      <c r="V591" s="113"/>
      <c r="W591" s="114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  <c r="AJ591" s="113"/>
      <c r="AK591" s="113"/>
      <c r="AL591" s="113"/>
      <c r="AM591" s="113"/>
      <c r="AN591" s="113"/>
      <c r="AO591" s="113"/>
      <c r="AP591" s="113"/>
      <c r="AQ591" s="113"/>
      <c r="AR591" s="113"/>
      <c r="AS591" s="127"/>
      <c r="AT591" s="113"/>
      <c r="AU591" s="113"/>
      <c r="AV591" s="113"/>
      <c r="AW591" s="113"/>
    </row>
    <row r="592" spans="1:49" s="43" customFormat="1" ht="32.25">
      <c r="A592" s="46"/>
      <c r="O592" s="113"/>
      <c r="P592" s="113"/>
      <c r="Q592" s="113"/>
      <c r="R592" s="113"/>
      <c r="S592" s="113"/>
      <c r="T592" s="113"/>
      <c r="U592" s="113"/>
      <c r="V592" s="113"/>
      <c r="W592" s="114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  <c r="AJ592" s="113"/>
      <c r="AK592" s="113"/>
      <c r="AL592" s="113"/>
      <c r="AM592" s="113"/>
      <c r="AN592" s="113"/>
      <c r="AO592" s="113"/>
      <c r="AP592" s="113"/>
      <c r="AQ592" s="113"/>
      <c r="AR592" s="113"/>
      <c r="AS592" s="127"/>
      <c r="AT592" s="113"/>
      <c r="AU592" s="113"/>
      <c r="AV592" s="113"/>
      <c r="AW592" s="113"/>
    </row>
    <row r="593" spans="1:49" s="43" customFormat="1" ht="32.25">
      <c r="A593" s="46"/>
      <c r="O593" s="113"/>
      <c r="P593" s="113"/>
      <c r="Q593" s="113"/>
      <c r="R593" s="113"/>
      <c r="S593" s="113"/>
      <c r="T593" s="113"/>
      <c r="U593" s="113"/>
      <c r="V593" s="113"/>
      <c r="W593" s="114"/>
      <c r="X593" s="113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  <c r="AI593" s="113"/>
      <c r="AJ593" s="113"/>
      <c r="AK593" s="113"/>
      <c r="AL593" s="113"/>
      <c r="AM593" s="113"/>
      <c r="AN593" s="113"/>
      <c r="AO593" s="113"/>
      <c r="AP593" s="113"/>
      <c r="AQ593" s="113"/>
      <c r="AR593" s="113"/>
      <c r="AS593" s="127"/>
      <c r="AT593" s="113"/>
      <c r="AU593" s="113"/>
      <c r="AV593" s="113"/>
      <c r="AW593" s="113"/>
    </row>
    <row r="594" spans="1:49" s="43" customFormat="1" ht="32.25">
      <c r="A594" s="46"/>
      <c r="O594" s="113"/>
      <c r="P594" s="113"/>
      <c r="Q594" s="113"/>
      <c r="R594" s="113"/>
      <c r="S594" s="113"/>
      <c r="T594" s="113"/>
      <c r="U594" s="113"/>
      <c r="V594" s="113"/>
      <c r="W594" s="114"/>
      <c r="X594" s="113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  <c r="AI594" s="113"/>
      <c r="AJ594" s="113"/>
      <c r="AK594" s="113"/>
      <c r="AL594" s="113"/>
      <c r="AM594" s="113"/>
      <c r="AN594" s="113"/>
      <c r="AO594" s="113"/>
      <c r="AP594" s="113"/>
      <c r="AQ594" s="113"/>
      <c r="AR594" s="113"/>
      <c r="AS594" s="127"/>
      <c r="AT594" s="113"/>
      <c r="AU594" s="113"/>
      <c r="AV594" s="113"/>
      <c r="AW594" s="113"/>
    </row>
    <row r="595" spans="1:49" s="43" customFormat="1" ht="32.25">
      <c r="A595" s="46"/>
      <c r="O595" s="113"/>
      <c r="P595" s="113"/>
      <c r="Q595" s="113"/>
      <c r="R595" s="113"/>
      <c r="S595" s="113"/>
      <c r="T595" s="113"/>
      <c r="U595" s="113"/>
      <c r="V595" s="113"/>
      <c r="W595" s="114"/>
      <c r="X595" s="113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  <c r="AI595" s="113"/>
      <c r="AJ595" s="113"/>
      <c r="AK595" s="113"/>
      <c r="AL595" s="113"/>
      <c r="AM595" s="113"/>
      <c r="AN595" s="113"/>
      <c r="AO595" s="113"/>
      <c r="AP595" s="113"/>
      <c r="AQ595" s="113"/>
      <c r="AR595" s="113"/>
      <c r="AS595" s="127"/>
      <c r="AT595" s="113"/>
      <c r="AU595" s="113"/>
      <c r="AV595" s="113"/>
      <c r="AW595" s="113"/>
    </row>
    <row r="596" spans="1:49" s="43" customFormat="1" ht="32.25">
      <c r="A596" s="46"/>
      <c r="O596" s="113"/>
      <c r="P596" s="113"/>
      <c r="Q596" s="113"/>
      <c r="R596" s="113"/>
      <c r="S596" s="113"/>
      <c r="T596" s="113"/>
      <c r="U596" s="113"/>
      <c r="V596" s="113"/>
      <c r="W596" s="114"/>
      <c r="X596" s="113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  <c r="AI596" s="113"/>
      <c r="AJ596" s="113"/>
      <c r="AK596" s="113"/>
      <c r="AL596" s="113"/>
      <c r="AM596" s="113"/>
      <c r="AN596" s="113"/>
      <c r="AO596" s="113"/>
      <c r="AP596" s="113"/>
      <c r="AQ596" s="113"/>
      <c r="AR596" s="113"/>
      <c r="AS596" s="127"/>
      <c r="AT596" s="113"/>
      <c r="AU596" s="113"/>
      <c r="AV596" s="113"/>
      <c r="AW596" s="113"/>
    </row>
    <row r="597" spans="1:49" s="43" customFormat="1" ht="32.25">
      <c r="A597" s="46"/>
      <c r="O597" s="113"/>
      <c r="P597" s="113"/>
      <c r="Q597" s="113"/>
      <c r="R597" s="113"/>
      <c r="S597" s="113"/>
      <c r="T597" s="113"/>
      <c r="U597" s="113"/>
      <c r="V597" s="113"/>
      <c r="W597" s="114"/>
      <c r="X597" s="113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  <c r="AI597" s="113"/>
      <c r="AJ597" s="113"/>
      <c r="AK597" s="113"/>
      <c r="AL597" s="113"/>
      <c r="AM597" s="113"/>
      <c r="AN597" s="113"/>
      <c r="AO597" s="113"/>
      <c r="AP597" s="113"/>
      <c r="AQ597" s="113"/>
      <c r="AR597" s="113"/>
      <c r="AS597" s="127"/>
      <c r="AT597" s="113"/>
      <c r="AU597" s="113"/>
      <c r="AV597" s="113"/>
      <c r="AW597" s="113"/>
    </row>
    <row r="598" spans="1:49" s="43" customFormat="1" ht="32.25">
      <c r="A598" s="46"/>
      <c r="O598" s="113"/>
      <c r="P598" s="113"/>
      <c r="Q598" s="113"/>
      <c r="R598" s="113"/>
      <c r="S598" s="113"/>
      <c r="T598" s="113"/>
      <c r="U598" s="113"/>
      <c r="V598" s="113"/>
      <c r="W598" s="114"/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  <c r="AJ598" s="113"/>
      <c r="AK598" s="113"/>
      <c r="AL598" s="113"/>
      <c r="AM598" s="113"/>
      <c r="AN598" s="113"/>
      <c r="AO598" s="113"/>
      <c r="AP598" s="113"/>
      <c r="AQ598" s="113"/>
      <c r="AR598" s="113"/>
      <c r="AS598" s="127"/>
      <c r="AT598" s="113"/>
      <c r="AU598" s="113"/>
      <c r="AV598" s="113"/>
      <c r="AW598" s="113"/>
    </row>
    <row r="599" spans="1:49" s="43" customFormat="1" ht="32.25">
      <c r="A599" s="46"/>
      <c r="O599" s="113"/>
      <c r="P599" s="113"/>
      <c r="Q599" s="113"/>
      <c r="R599" s="113"/>
      <c r="S599" s="113"/>
      <c r="T599" s="113"/>
      <c r="U599" s="113"/>
      <c r="V599" s="113"/>
      <c r="W599" s="114"/>
      <c r="X599" s="113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  <c r="AI599" s="113"/>
      <c r="AJ599" s="113"/>
      <c r="AK599" s="113"/>
      <c r="AL599" s="113"/>
      <c r="AM599" s="113"/>
      <c r="AN599" s="113"/>
      <c r="AO599" s="113"/>
      <c r="AP599" s="113"/>
      <c r="AQ599" s="113"/>
      <c r="AR599" s="113"/>
      <c r="AS599" s="127"/>
      <c r="AT599" s="113"/>
      <c r="AU599" s="113"/>
      <c r="AV599" s="113"/>
      <c r="AW599" s="113"/>
    </row>
    <row r="600" spans="1:49" s="43" customFormat="1" ht="32.25">
      <c r="A600" s="46"/>
      <c r="O600" s="113"/>
      <c r="P600" s="113"/>
      <c r="Q600" s="113"/>
      <c r="R600" s="113"/>
      <c r="S600" s="113"/>
      <c r="T600" s="113"/>
      <c r="U600" s="113"/>
      <c r="V600" s="113"/>
      <c r="W600" s="114"/>
      <c r="X600" s="113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  <c r="AI600" s="113"/>
      <c r="AJ600" s="113"/>
      <c r="AK600" s="113"/>
      <c r="AL600" s="113"/>
      <c r="AM600" s="113"/>
      <c r="AN600" s="113"/>
      <c r="AO600" s="113"/>
      <c r="AP600" s="113"/>
      <c r="AQ600" s="113"/>
      <c r="AR600" s="113"/>
      <c r="AS600" s="127"/>
      <c r="AT600" s="113"/>
      <c r="AU600" s="113"/>
      <c r="AV600" s="113"/>
      <c r="AW600" s="113"/>
    </row>
    <row r="601" spans="1:49" s="43" customFormat="1" ht="32.25">
      <c r="A601" s="46"/>
      <c r="O601" s="113"/>
      <c r="P601" s="113"/>
      <c r="Q601" s="113"/>
      <c r="R601" s="113"/>
      <c r="S601" s="113"/>
      <c r="T601" s="113"/>
      <c r="U601" s="113"/>
      <c r="V601" s="113"/>
      <c r="W601" s="114"/>
      <c r="X601" s="113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  <c r="AI601" s="113"/>
      <c r="AJ601" s="113"/>
      <c r="AK601" s="113"/>
      <c r="AL601" s="113"/>
      <c r="AM601" s="113"/>
      <c r="AN601" s="113"/>
      <c r="AO601" s="113"/>
      <c r="AP601" s="113"/>
      <c r="AQ601" s="113"/>
      <c r="AR601" s="113"/>
      <c r="AS601" s="127"/>
      <c r="AT601" s="113"/>
      <c r="AU601" s="113"/>
      <c r="AV601" s="113"/>
      <c r="AW601" s="113"/>
    </row>
    <row r="602" spans="1:49" s="43" customFormat="1" ht="32.25">
      <c r="A602" s="46"/>
      <c r="O602" s="113"/>
      <c r="P602" s="113"/>
      <c r="Q602" s="113"/>
      <c r="R602" s="113"/>
      <c r="S602" s="113"/>
      <c r="T602" s="113"/>
      <c r="U602" s="113"/>
      <c r="V602" s="113"/>
      <c r="W602" s="114"/>
      <c r="X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  <c r="AJ602" s="113"/>
      <c r="AK602" s="113"/>
      <c r="AL602" s="113"/>
      <c r="AM602" s="113"/>
      <c r="AN602" s="113"/>
      <c r="AO602" s="113"/>
      <c r="AP602" s="113"/>
      <c r="AQ602" s="113"/>
      <c r="AR602" s="113"/>
      <c r="AS602" s="127"/>
      <c r="AT602" s="113"/>
      <c r="AU602" s="113"/>
      <c r="AV602" s="113"/>
      <c r="AW602" s="113"/>
    </row>
    <row r="603" spans="1:49" s="43" customFormat="1" ht="32.25">
      <c r="A603" s="46"/>
      <c r="O603" s="113"/>
      <c r="P603" s="113"/>
      <c r="Q603" s="113"/>
      <c r="R603" s="113"/>
      <c r="S603" s="113"/>
      <c r="T603" s="113"/>
      <c r="U603" s="113"/>
      <c r="V603" s="113"/>
      <c r="W603" s="114"/>
      <c r="X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  <c r="AK603" s="113"/>
      <c r="AL603" s="113"/>
      <c r="AM603" s="113"/>
      <c r="AN603" s="113"/>
      <c r="AO603" s="113"/>
      <c r="AP603" s="113"/>
      <c r="AQ603" s="113"/>
      <c r="AR603" s="113"/>
      <c r="AS603" s="127"/>
      <c r="AT603" s="113"/>
      <c r="AU603" s="113"/>
      <c r="AV603" s="113"/>
      <c r="AW603" s="113"/>
    </row>
    <row r="604" spans="1:49" s="43" customFormat="1" ht="32.25">
      <c r="A604" s="46"/>
      <c r="O604" s="113"/>
      <c r="P604" s="113"/>
      <c r="Q604" s="113"/>
      <c r="R604" s="113"/>
      <c r="S604" s="113"/>
      <c r="T604" s="113"/>
      <c r="U604" s="113"/>
      <c r="V604" s="113"/>
      <c r="W604" s="114"/>
      <c r="X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  <c r="AK604" s="113"/>
      <c r="AL604" s="113"/>
      <c r="AM604" s="113"/>
      <c r="AN604" s="113"/>
      <c r="AO604" s="113"/>
      <c r="AP604" s="113"/>
      <c r="AQ604" s="113"/>
      <c r="AR604" s="113"/>
      <c r="AS604" s="127"/>
      <c r="AT604" s="113"/>
      <c r="AU604" s="113"/>
      <c r="AV604" s="113"/>
      <c r="AW604" s="113"/>
    </row>
    <row r="605" spans="1:49" s="43" customFormat="1" ht="32.25">
      <c r="A605" s="46"/>
      <c r="O605" s="113"/>
      <c r="P605" s="113"/>
      <c r="Q605" s="113"/>
      <c r="R605" s="113"/>
      <c r="S605" s="113"/>
      <c r="T605" s="113"/>
      <c r="U605" s="113"/>
      <c r="V605" s="113"/>
      <c r="W605" s="114"/>
      <c r="X605" s="113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  <c r="AI605" s="113"/>
      <c r="AJ605" s="113"/>
      <c r="AK605" s="113"/>
      <c r="AL605" s="113"/>
      <c r="AM605" s="113"/>
      <c r="AN605" s="113"/>
      <c r="AO605" s="113"/>
      <c r="AP605" s="113"/>
      <c r="AQ605" s="113"/>
      <c r="AR605" s="113"/>
      <c r="AS605" s="127"/>
      <c r="AT605" s="113"/>
      <c r="AU605" s="113"/>
      <c r="AV605" s="113"/>
      <c r="AW605" s="113"/>
    </row>
    <row r="606" spans="1:49" s="43" customFormat="1" ht="32.25">
      <c r="A606" s="46"/>
      <c r="O606" s="113"/>
      <c r="P606" s="113"/>
      <c r="Q606" s="113"/>
      <c r="R606" s="113"/>
      <c r="S606" s="113"/>
      <c r="T606" s="113"/>
      <c r="U606" s="113"/>
      <c r="V606" s="113"/>
      <c r="W606" s="114"/>
      <c r="X606" s="113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  <c r="AI606" s="113"/>
      <c r="AJ606" s="113"/>
      <c r="AK606" s="113"/>
      <c r="AL606" s="113"/>
      <c r="AM606" s="113"/>
      <c r="AN606" s="113"/>
      <c r="AO606" s="113"/>
      <c r="AP606" s="113"/>
      <c r="AQ606" s="113"/>
      <c r="AR606" s="113"/>
      <c r="AS606" s="127"/>
      <c r="AT606" s="113"/>
      <c r="AU606" s="113"/>
      <c r="AV606" s="113"/>
      <c r="AW606" s="113"/>
    </row>
    <row r="607" spans="1:49" s="43" customFormat="1" ht="32.25">
      <c r="A607" s="46"/>
      <c r="O607" s="113"/>
      <c r="P607" s="113"/>
      <c r="Q607" s="113"/>
      <c r="R607" s="113"/>
      <c r="S607" s="113"/>
      <c r="T607" s="113"/>
      <c r="U607" s="113"/>
      <c r="V607" s="113"/>
      <c r="W607" s="114"/>
      <c r="X607" s="113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  <c r="AI607" s="113"/>
      <c r="AJ607" s="113"/>
      <c r="AK607" s="113"/>
      <c r="AL607" s="113"/>
      <c r="AM607" s="113"/>
      <c r="AN607" s="113"/>
      <c r="AO607" s="113"/>
      <c r="AP607" s="113"/>
      <c r="AQ607" s="113"/>
      <c r="AR607" s="113"/>
      <c r="AS607" s="127"/>
      <c r="AT607" s="113"/>
      <c r="AU607" s="113"/>
      <c r="AV607" s="113"/>
      <c r="AW607" s="113"/>
    </row>
    <row r="608" spans="1:49" s="43" customFormat="1" ht="32.25">
      <c r="A608" s="46"/>
      <c r="O608" s="113"/>
      <c r="P608" s="113"/>
      <c r="Q608" s="113"/>
      <c r="R608" s="113"/>
      <c r="S608" s="113"/>
      <c r="T608" s="113"/>
      <c r="U608" s="113"/>
      <c r="V608" s="113"/>
      <c r="W608" s="114"/>
      <c r="X608" s="113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  <c r="AI608" s="113"/>
      <c r="AJ608" s="113"/>
      <c r="AK608" s="113"/>
      <c r="AL608" s="113"/>
      <c r="AM608" s="113"/>
      <c r="AN608" s="113"/>
      <c r="AO608" s="113"/>
      <c r="AP608" s="113"/>
      <c r="AQ608" s="113"/>
      <c r="AR608" s="113"/>
      <c r="AS608" s="127"/>
      <c r="AT608" s="113"/>
      <c r="AU608" s="113"/>
      <c r="AV608" s="113"/>
      <c r="AW608" s="113"/>
    </row>
    <row r="609" spans="1:49" s="43" customFormat="1" ht="32.25">
      <c r="A609" s="46"/>
      <c r="O609" s="113"/>
      <c r="P609" s="113"/>
      <c r="Q609" s="113"/>
      <c r="R609" s="113"/>
      <c r="S609" s="113"/>
      <c r="T609" s="113"/>
      <c r="U609" s="113"/>
      <c r="V609" s="113"/>
      <c r="W609" s="114"/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  <c r="AI609" s="113"/>
      <c r="AJ609" s="113"/>
      <c r="AK609" s="113"/>
      <c r="AL609" s="113"/>
      <c r="AM609" s="113"/>
      <c r="AN609" s="113"/>
      <c r="AO609" s="113"/>
      <c r="AP609" s="113"/>
      <c r="AQ609" s="113"/>
      <c r="AR609" s="113"/>
      <c r="AS609" s="127"/>
      <c r="AT609" s="113"/>
      <c r="AU609" s="113"/>
      <c r="AV609" s="113"/>
      <c r="AW609" s="113"/>
    </row>
    <row r="610" spans="1:49" s="43" customFormat="1" ht="32.25">
      <c r="A610" s="46"/>
      <c r="O610" s="113"/>
      <c r="P610" s="113"/>
      <c r="Q610" s="113"/>
      <c r="R610" s="113"/>
      <c r="S610" s="113"/>
      <c r="T610" s="113"/>
      <c r="U610" s="113"/>
      <c r="V610" s="113"/>
      <c r="W610" s="114"/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  <c r="AI610" s="113"/>
      <c r="AJ610" s="113"/>
      <c r="AK610" s="113"/>
      <c r="AL610" s="113"/>
      <c r="AM610" s="113"/>
      <c r="AN610" s="113"/>
      <c r="AO610" s="113"/>
      <c r="AP610" s="113"/>
      <c r="AQ610" s="113"/>
      <c r="AR610" s="113"/>
      <c r="AS610" s="127"/>
      <c r="AT610" s="113"/>
      <c r="AU610" s="113"/>
      <c r="AV610" s="113"/>
      <c r="AW610" s="113"/>
    </row>
    <row r="611" spans="1:49" s="43" customFormat="1" ht="32.25">
      <c r="A611" s="46"/>
      <c r="O611" s="113"/>
      <c r="P611" s="113"/>
      <c r="Q611" s="113"/>
      <c r="R611" s="113"/>
      <c r="S611" s="113"/>
      <c r="T611" s="113"/>
      <c r="U611" s="113"/>
      <c r="V611" s="113"/>
      <c r="W611" s="114"/>
      <c r="X611" s="113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  <c r="AI611" s="113"/>
      <c r="AJ611" s="113"/>
      <c r="AK611" s="113"/>
      <c r="AL611" s="113"/>
      <c r="AM611" s="113"/>
      <c r="AN611" s="113"/>
      <c r="AO611" s="113"/>
      <c r="AP611" s="113"/>
      <c r="AQ611" s="113"/>
      <c r="AR611" s="113"/>
      <c r="AS611" s="127"/>
      <c r="AT611" s="113"/>
      <c r="AU611" s="113"/>
      <c r="AV611" s="113"/>
      <c r="AW611" s="113"/>
    </row>
    <row r="612" spans="1:49" s="43" customFormat="1" ht="32.25">
      <c r="A612" s="46"/>
      <c r="O612" s="113"/>
      <c r="P612" s="113"/>
      <c r="Q612" s="113"/>
      <c r="R612" s="113"/>
      <c r="S612" s="113"/>
      <c r="T612" s="113"/>
      <c r="U612" s="113"/>
      <c r="V612" s="113"/>
      <c r="W612" s="114"/>
      <c r="X612" s="113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  <c r="AI612" s="113"/>
      <c r="AJ612" s="113"/>
      <c r="AK612" s="113"/>
      <c r="AL612" s="113"/>
      <c r="AM612" s="113"/>
      <c r="AN612" s="113"/>
      <c r="AO612" s="113"/>
      <c r="AP612" s="113"/>
      <c r="AQ612" s="113"/>
      <c r="AR612" s="113"/>
      <c r="AS612" s="127"/>
      <c r="AT612" s="113"/>
      <c r="AU612" s="113"/>
      <c r="AV612" s="113"/>
      <c r="AW612" s="113"/>
    </row>
    <row r="613" spans="1:49" s="43" customFormat="1" ht="32.25">
      <c r="A613" s="46"/>
      <c r="O613" s="113"/>
      <c r="P613" s="113"/>
      <c r="Q613" s="113"/>
      <c r="R613" s="113"/>
      <c r="S613" s="113"/>
      <c r="T613" s="113"/>
      <c r="U613" s="113"/>
      <c r="V613" s="113"/>
      <c r="W613" s="114"/>
      <c r="X613" s="113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  <c r="AI613" s="113"/>
      <c r="AJ613" s="113"/>
      <c r="AK613" s="113"/>
      <c r="AL613" s="113"/>
      <c r="AM613" s="113"/>
      <c r="AN613" s="113"/>
      <c r="AO613" s="113"/>
      <c r="AP613" s="113"/>
      <c r="AQ613" s="113"/>
      <c r="AR613" s="113"/>
      <c r="AS613" s="127"/>
      <c r="AT613" s="113"/>
      <c r="AU613" s="113"/>
      <c r="AV613" s="113"/>
      <c r="AW613" s="113"/>
    </row>
    <row r="614" spans="1:49" s="43" customFormat="1" ht="32.25">
      <c r="A614" s="46"/>
      <c r="O614" s="113"/>
      <c r="P614" s="113"/>
      <c r="Q614" s="113"/>
      <c r="R614" s="113"/>
      <c r="S614" s="113"/>
      <c r="T614" s="113"/>
      <c r="U614" s="113"/>
      <c r="V614" s="113"/>
      <c r="W614" s="114"/>
      <c r="X614" s="113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  <c r="AI614" s="113"/>
      <c r="AJ614" s="113"/>
      <c r="AK614" s="113"/>
      <c r="AL614" s="113"/>
      <c r="AM614" s="113"/>
      <c r="AN614" s="113"/>
      <c r="AO614" s="113"/>
      <c r="AP614" s="113"/>
      <c r="AQ614" s="113"/>
      <c r="AR614" s="113"/>
      <c r="AS614" s="127"/>
      <c r="AT614" s="113"/>
      <c r="AU614" s="113"/>
      <c r="AV614" s="113"/>
      <c r="AW614" s="113"/>
    </row>
    <row r="615" spans="1:49" s="43" customFormat="1" ht="32.25">
      <c r="A615" s="46"/>
      <c r="O615" s="113"/>
      <c r="P615" s="113"/>
      <c r="Q615" s="113"/>
      <c r="R615" s="113"/>
      <c r="S615" s="113"/>
      <c r="T615" s="113"/>
      <c r="U615" s="113"/>
      <c r="V615" s="113"/>
      <c r="W615" s="114"/>
      <c r="X615" s="113"/>
      <c r="Y615" s="113"/>
      <c r="Z615" s="113"/>
      <c r="AA615" s="113"/>
      <c r="AB615" s="113"/>
      <c r="AC615" s="113"/>
      <c r="AD615" s="113"/>
      <c r="AE615" s="113"/>
      <c r="AF615" s="113"/>
      <c r="AG615" s="113"/>
      <c r="AH615" s="113"/>
      <c r="AI615" s="113"/>
      <c r="AJ615" s="113"/>
      <c r="AK615" s="113"/>
      <c r="AL615" s="113"/>
      <c r="AM615" s="113"/>
      <c r="AN615" s="113"/>
      <c r="AO615" s="113"/>
      <c r="AP615" s="113"/>
      <c r="AQ615" s="113"/>
      <c r="AR615" s="113"/>
      <c r="AS615" s="127"/>
      <c r="AT615" s="113"/>
      <c r="AU615" s="113"/>
      <c r="AV615" s="113"/>
      <c r="AW615" s="113"/>
    </row>
    <row r="616" spans="1:49" s="43" customFormat="1" ht="32.25">
      <c r="A616" s="46"/>
      <c r="O616" s="113"/>
      <c r="P616" s="113"/>
      <c r="Q616" s="113"/>
      <c r="R616" s="113"/>
      <c r="S616" s="113"/>
      <c r="T616" s="113"/>
      <c r="U616" s="113"/>
      <c r="V616" s="113"/>
      <c r="W616" s="114"/>
      <c r="X616" s="113"/>
      <c r="Y616" s="113"/>
      <c r="Z616" s="113"/>
      <c r="AA616" s="113"/>
      <c r="AB616" s="113"/>
      <c r="AC616" s="113"/>
      <c r="AD616" s="113"/>
      <c r="AE616" s="113"/>
      <c r="AF616" s="113"/>
      <c r="AG616" s="113"/>
      <c r="AH616" s="113"/>
      <c r="AI616" s="113"/>
      <c r="AJ616" s="113"/>
      <c r="AK616" s="113"/>
      <c r="AL616" s="113"/>
      <c r="AM616" s="113"/>
      <c r="AN616" s="113"/>
      <c r="AO616" s="113"/>
      <c r="AP616" s="113"/>
      <c r="AQ616" s="113"/>
      <c r="AR616" s="113"/>
      <c r="AS616" s="127"/>
      <c r="AT616" s="113"/>
      <c r="AU616" s="113"/>
      <c r="AV616" s="113"/>
      <c r="AW616" s="113"/>
    </row>
    <row r="617" spans="1:49" s="43" customFormat="1" ht="32.25">
      <c r="A617" s="46"/>
      <c r="O617" s="113"/>
      <c r="P617" s="113"/>
      <c r="Q617" s="113"/>
      <c r="R617" s="113"/>
      <c r="S617" s="113"/>
      <c r="T617" s="113"/>
      <c r="U617" s="113"/>
      <c r="V617" s="113"/>
      <c r="W617" s="114"/>
      <c r="X617" s="113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  <c r="AI617" s="113"/>
      <c r="AJ617" s="113"/>
      <c r="AK617" s="113"/>
      <c r="AL617" s="113"/>
      <c r="AM617" s="113"/>
      <c r="AN617" s="113"/>
      <c r="AO617" s="113"/>
      <c r="AP617" s="113"/>
      <c r="AQ617" s="113"/>
      <c r="AR617" s="113"/>
      <c r="AS617" s="127"/>
      <c r="AT617" s="113"/>
      <c r="AU617" s="113"/>
      <c r="AV617" s="113"/>
      <c r="AW617" s="113"/>
    </row>
    <row r="618" spans="1:49" s="43" customFormat="1" ht="32.25">
      <c r="A618" s="46"/>
      <c r="O618" s="113"/>
      <c r="P618" s="113"/>
      <c r="Q618" s="113"/>
      <c r="R618" s="113"/>
      <c r="S618" s="113"/>
      <c r="T618" s="113"/>
      <c r="U618" s="113"/>
      <c r="V618" s="113"/>
      <c r="W618" s="114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  <c r="AK618" s="113"/>
      <c r="AL618" s="113"/>
      <c r="AM618" s="113"/>
      <c r="AN618" s="113"/>
      <c r="AO618" s="113"/>
      <c r="AP618" s="113"/>
      <c r="AQ618" s="113"/>
      <c r="AR618" s="113"/>
      <c r="AS618" s="127"/>
      <c r="AT618" s="113"/>
      <c r="AU618" s="113"/>
      <c r="AV618" s="113"/>
      <c r="AW618" s="113"/>
    </row>
    <row r="619" spans="1:49" s="43" customFormat="1" ht="32.25">
      <c r="A619" s="46"/>
      <c r="O619" s="113"/>
      <c r="P619" s="113"/>
      <c r="Q619" s="113"/>
      <c r="R619" s="113"/>
      <c r="S619" s="113"/>
      <c r="T619" s="113"/>
      <c r="U619" s="113"/>
      <c r="V619" s="113"/>
      <c r="W619" s="114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  <c r="AK619" s="113"/>
      <c r="AL619" s="113"/>
      <c r="AM619" s="113"/>
      <c r="AN619" s="113"/>
      <c r="AO619" s="113"/>
      <c r="AP619" s="113"/>
      <c r="AQ619" s="113"/>
      <c r="AR619" s="113"/>
      <c r="AS619" s="127"/>
      <c r="AT619" s="113"/>
      <c r="AU619" s="113"/>
      <c r="AV619" s="113"/>
      <c r="AW619" s="113"/>
    </row>
    <row r="620" spans="1:49" s="43" customFormat="1" ht="32.25">
      <c r="A620" s="46"/>
      <c r="O620" s="113"/>
      <c r="P620" s="113"/>
      <c r="Q620" s="113"/>
      <c r="R620" s="113"/>
      <c r="S620" s="113"/>
      <c r="T620" s="113"/>
      <c r="U620" s="113"/>
      <c r="V620" s="113"/>
      <c r="W620" s="114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  <c r="AK620" s="113"/>
      <c r="AL620" s="113"/>
      <c r="AM620" s="113"/>
      <c r="AN620" s="113"/>
      <c r="AO620" s="113"/>
      <c r="AP620" s="113"/>
      <c r="AQ620" s="113"/>
      <c r="AR620" s="113"/>
      <c r="AS620" s="127"/>
      <c r="AT620" s="113"/>
      <c r="AU620" s="113"/>
      <c r="AV620" s="113"/>
      <c r="AW620" s="113"/>
    </row>
    <row r="621" spans="1:49" s="43" customFormat="1" ht="32.25">
      <c r="A621" s="46"/>
      <c r="O621" s="113"/>
      <c r="P621" s="113"/>
      <c r="Q621" s="113"/>
      <c r="R621" s="113"/>
      <c r="S621" s="113"/>
      <c r="T621" s="113"/>
      <c r="U621" s="113"/>
      <c r="V621" s="113"/>
      <c r="W621" s="114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  <c r="AK621" s="113"/>
      <c r="AL621" s="113"/>
      <c r="AM621" s="113"/>
      <c r="AN621" s="113"/>
      <c r="AO621" s="113"/>
      <c r="AP621" s="113"/>
      <c r="AQ621" s="113"/>
      <c r="AR621" s="113"/>
      <c r="AS621" s="127"/>
      <c r="AT621" s="113"/>
      <c r="AU621" s="113"/>
      <c r="AV621" s="113"/>
      <c r="AW621" s="113"/>
    </row>
    <row r="622" spans="1:49" s="43" customFormat="1" ht="32.25">
      <c r="A622" s="46"/>
      <c r="O622" s="113"/>
      <c r="P622" s="113"/>
      <c r="Q622" s="113"/>
      <c r="R622" s="113"/>
      <c r="S622" s="113"/>
      <c r="T622" s="113"/>
      <c r="U622" s="113"/>
      <c r="V622" s="113"/>
      <c r="W622" s="114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  <c r="AK622" s="113"/>
      <c r="AL622" s="113"/>
      <c r="AM622" s="113"/>
      <c r="AN622" s="113"/>
      <c r="AO622" s="113"/>
      <c r="AP622" s="113"/>
      <c r="AQ622" s="113"/>
      <c r="AR622" s="113"/>
      <c r="AS622" s="127"/>
      <c r="AT622" s="113"/>
      <c r="AU622" s="113"/>
      <c r="AV622" s="113"/>
      <c r="AW622" s="113"/>
    </row>
    <row r="623" spans="1:49" s="43" customFormat="1" ht="32.25">
      <c r="A623" s="46"/>
      <c r="O623" s="113"/>
      <c r="P623" s="113"/>
      <c r="Q623" s="113"/>
      <c r="R623" s="113"/>
      <c r="S623" s="113"/>
      <c r="T623" s="113"/>
      <c r="U623" s="113"/>
      <c r="V623" s="113"/>
      <c r="W623" s="114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  <c r="AK623" s="113"/>
      <c r="AL623" s="113"/>
      <c r="AM623" s="113"/>
      <c r="AN623" s="113"/>
      <c r="AO623" s="113"/>
      <c r="AP623" s="113"/>
      <c r="AQ623" s="113"/>
      <c r="AR623" s="113"/>
      <c r="AS623" s="127"/>
      <c r="AT623" s="113"/>
      <c r="AU623" s="113"/>
      <c r="AV623" s="113"/>
      <c r="AW623" s="113"/>
    </row>
    <row r="624" spans="1:49" s="43" customFormat="1" ht="32.25">
      <c r="A624" s="46"/>
      <c r="O624" s="113"/>
      <c r="P624" s="113"/>
      <c r="Q624" s="113"/>
      <c r="R624" s="113"/>
      <c r="S624" s="113"/>
      <c r="T624" s="113"/>
      <c r="U624" s="113"/>
      <c r="V624" s="113"/>
      <c r="W624" s="114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  <c r="AK624" s="113"/>
      <c r="AL624" s="113"/>
      <c r="AM624" s="113"/>
      <c r="AN624" s="113"/>
      <c r="AO624" s="113"/>
      <c r="AP624" s="113"/>
      <c r="AQ624" s="113"/>
      <c r="AR624" s="113"/>
      <c r="AS624" s="127"/>
      <c r="AT624" s="113"/>
      <c r="AU624" s="113"/>
      <c r="AV624" s="113"/>
      <c r="AW624" s="113"/>
    </row>
    <row r="625" spans="1:49" s="43" customFormat="1" ht="32.25">
      <c r="A625" s="46"/>
      <c r="O625" s="113"/>
      <c r="P625" s="113"/>
      <c r="Q625" s="113"/>
      <c r="R625" s="113"/>
      <c r="S625" s="113"/>
      <c r="T625" s="113"/>
      <c r="U625" s="113"/>
      <c r="V625" s="113"/>
      <c r="W625" s="114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  <c r="AK625" s="113"/>
      <c r="AL625" s="113"/>
      <c r="AM625" s="113"/>
      <c r="AN625" s="113"/>
      <c r="AO625" s="113"/>
      <c r="AP625" s="113"/>
      <c r="AQ625" s="113"/>
      <c r="AR625" s="113"/>
      <c r="AS625" s="127"/>
      <c r="AT625" s="113"/>
      <c r="AU625" s="113"/>
      <c r="AV625" s="113"/>
      <c r="AW625" s="113"/>
    </row>
    <row r="626" spans="1:49" s="43" customFormat="1" ht="32.25">
      <c r="A626" s="46"/>
      <c r="O626" s="113"/>
      <c r="P626" s="113"/>
      <c r="Q626" s="113"/>
      <c r="R626" s="113"/>
      <c r="S626" s="113"/>
      <c r="T626" s="113"/>
      <c r="U626" s="113"/>
      <c r="V626" s="113"/>
      <c r="W626" s="114"/>
      <c r="X626" s="113"/>
      <c r="Y626" s="113"/>
      <c r="Z626" s="113"/>
      <c r="AA626" s="113"/>
      <c r="AB626" s="113"/>
      <c r="AC626" s="113"/>
      <c r="AD626" s="113"/>
      <c r="AE626" s="113"/>
      <c r="AF626" s="113"/>
      <c r="AG626" s="113"/>
      <c r="AH626" s="113"/>
      <c r="AI626" s="113"/>
      <c r="AJ626" s="113"/>
      <c r="AK626" s="113"/>
      <c r="AL626" s="113"/>
      <c r="AM626" s="113"/>
      <c r="AN626" s="113"/>
      <c r="AO626" s="113"/>
      <c r="AP626" s="113"/>
      <c r="AQ626" s="113"/>
      <c r="AR626" s="113"/>
      <c r="AS626" s="127"/>
      <c r="AT626" s="113"/>
      <c r="AU626" s="113"/>
      <c r="AV626" s="113"/>
      <c r="AW626" s="113"/>
    </row>
    <row r="627" spans="1:49" s="43" customFormat="1" ht="32.25">
      <c r="A627" s="46"/>
      <c r="O627" s="113"/>
      <c r="P627" s="113"/>
      <c r="Q627" s="113"/>
      <c r="R627" s="113"/>
      <c r="S627" s="113"/>
      <c r="T627" s="113"/>
      <c r="U627" s="113"/>
      <c r="V627" s="113"/>
      <c r="W627" s="114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  <c r="AI627" s="113"/>
      <c r="AJ627" s="113"/>
      <c r="AK627" s="113"/>
      <c r="AL627" s="113"/>
      <c r="AM627" s="113"/>
      <c r="AN627" s="113"/>
      <c r="AO627" s="113"/>
      <c r="AP627" s="113"/>
      <c r="AQ627" s="113"/>
      <c r="AR627" s="113"/>
      <c r="AS627" s="127"/>
      <c r="AT627" s="113"/>
      <c r="AU627" s="113"/>
      <c r="AV627" s="113"/>
      <c r="AW627" s="113"/>
    </row>
    <row r="628" spans="1:49" s="43" customFormat="1" ht="32.25">
      <c r="A628" s="46"/>
      <c r="O628" s="113"/>
      <c r="P628" s="113"/>
      <c r="Q628" s="113"/>
      <c r="R628" s="113"/>
      <c r="S628" s="113"/>
      <c r="T628" s="113"/>
      <c r="U628" s="113"/>
      <c r="V628" s="113"/>
      <c r="W628" s="114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  <c r="AK628" s="113"/>
      <c r="AL628" s="113"/>
      <c r="AM628" s="113"/>
      <c r="AN628" s="113"/>
      <c r="AO628" s="113"/>
      <c r="AP628" s="113"/>
      <c r="AQ628" s="113"/>
      <c r="AR628" s="113"/>
      <c r="AS628" s="127"/>
      <c r="AT628" s="113"/>
      <c r="AU628" s="113"/>
      <c r="AV628" s="113"/>
      <c r="AW628" s="113"/>
    </row>
    <row r="629" spans="1:49" s="43" customFormat="1" ht="32.25">
      <c r="A629" s="46"/>
      <c r="O629" s="113"/>
      <c r="P629" s="113"/>
      <c r="Q629" s="113"/>
      <c r="R629" s="113"/>
      <c r="S629" s="113"/>
      <c r="T629" s="113"/>
      <c r="U629" s="113"/>
      <c r="V629" s="113"/>
      <c r="W629" s="114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  <c r="AI629" s="113"/>
      <c r="AJ629" s="113"/>
      <c r="AK629" s="113"/>
      <c r="AL629" s="113"/>
      <c r="AM629" s="113"/>
      <c r="AN629" s="113"/>
      <c r="AO629" s="113"/>
      <c r="AP629" s="113"/>
      <c r="AQ629" s="113"/>
      <c r="AR629" s="113"/>
      <c r="AS629" s="127"/>
      <c r="AT629" s="113"/>
      <c r="AU629" s="113"/>
      <c r="AV629" s="113"/>
      <c r="AW629" s="113"/>
    </row>
    <row r="630" spans="1:49" s="43" customFormat="1" ht="32.25">
      <c r="A630" s="46"/>
      <c r="O630" s="113"/>
      <c r="P630" s="113"/>
      <c r="Q630" s="113"/>
      <c r="R630" s="113"/>
      <c r="S630" s="113"/>
      <c r="T630" s="113"/>
      <c r="U630" s="113"/>
      <c r="V630" s="113"/>
      <c r="W630" s="114"/>
      <c r="X630" s="113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  <c r="AI630" s="113"/>
      <c r="AJ630" s="113"/>
      <c r="AK630" s="113"/>
      <c r="AL630" s="113"/>
      <c r="AM630" s="113"/>
      <c r="AN630" s="113"/>
      <c r="AO630" s="113"/>
      <c r="AP630" s="113"/>
      <c r="AQ630" s="113"/>
      <c r="AR630" s="113"/>
      <c r="AS630" s="127"/>
      <c r="AT630" s="113"/>
      <c r="AU630" s="113"/>
      <c r="AV630" s="113"/>
      <c r="AW630" s="113"/>
    </row>
    <row r="631" spans="1:49" s="43" customFormat="1" ht="32.25">
      <c r="A631" s="46"/>
      <c r="O631" s="113"/>
      <c r="P631" s="113"/>
      <c r="Q631" s="113"/>
      <c r="R631" s="113"/>
      <c r="S631" s="113"/>
      <c r="T631" s="113"/>
      <c r="U631" s="113"/>
      <c r="V631" s="113"/>
      <c r="W631" s="114"/>
      <c r="X631" s="113"/>
      <c r="Y631" s="113"/>
      <c r="Z631" s="113"/>
      <c r="AA631" s="113"/>
      <c r="AB631" s="113"/>
      <c r="AC631" s="113"/>
      <c r="AD631" s="113"/>
      <c r="AE631" s="113"/>
      <c r="AF631" s="113"/>
      <c r="AG631" s="113"/>
      <c r="AH631" s="113"/>
      <c r="AI631" s="113"/>
      <c r="AJ631" s="113"/>
      <c r="AK631" s="113"/>
      <c r="AL631" s="113"/>
      <c r="AM631" s="113"/>
      <c r="AN631" s="113"/>
      <c r="AO631" s="113"/>
      <c r="AP631" s="113"/>
      <c r="AQ631" s="113"/>
      <c r="AR631" s="113"/>
      <c r="AS631" s="127"/>
      <c r="AT631" s="113"/>
      <c r="AU631" s="113"/>
      <c r="AV631" s="113"/>
      <c r="AW631" s="113"/>
    </row>
    <row r="632" spans="1:49" s="43" customFormat="1" ht="32.25">
      <c r="A632" s="46"/>
      <c r="O632" s="113"/>
      <c r="P632" s="113"/>
      <c r="Q632" s="113"/>
      <c r="R632" s="113"/>
      <c r="S632" s="113"/>
      <c r="T632" s="113"/>
      <c r="U632" s="113"/>
      <c r="V632" s="113"/>
      <c r="W632" s="114"/>
      <c r="X632" s="113"/>
      <c r="Y632" s="113"/>
      <c r="Z632" s="113"/>
      <c r="AA632" s="113"/>
      <c r="AB632" s="113"/>
      <c r="AC632" s="113"/>
      <c r="AD632" s="113"/>
      <c r="AE632" s="113"/>
      <c r="AF632" s="113"/>
      <c r="AG632" s="113"/>
      <c r="AH632" s="113"/>
      <c r="AI632" s="113"/>
      <c r="AJ632" s="113"/>
      <c r="AK632" s="113"/>
      <c r="AL632" s="113"/>
      <c r="AM632" s="113"/>
      <c r="AN632" s="113"/>
      <c r="AO632" s="113"/>
      <c r="AP632" s="113"/>
      <c r="AQ632" s="113"/>
      <c r="AR632" s="113"/>
      <c r="AS632" s="127"/>
      <c r="AT632" s="113"/>
      <c r="AU632" s="113"/>
      <c r="AV632" s="113"/>
      <c r="AW632" s="113"/>
    </row>
    <row r="633" spans="1:49" s="43" customFormat="1" ht="32.25">
      <c r="A633" s="46"/>
      <c r="O633" s="113"/>
      <c r="P633" s="113"/>
      <c r="Q633" s="113"/>
      <c r="R633" s="113"/>
      <c r="S633" s="113"/>
      <c r="T633" s="113"/>
      <c r="U633" s="113"/>
      <c r="V633" s="113"/>
      <c r="W633" s="114"/>
      <c r="X633" s="113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  <c r="AI633" s="113"/>
      <c r="AJ633" s="113"/>
      <c r="AK633" s="113"/>
      <c r="AL633" s="113"/>
      <c r="AM633" s="113"/>
      <c r="AN633" s="113"/>
      <c r="AO633" s="113"/>
      <c r="AP633" s="113"/>
      <c r="AQ633" s="113"/>
      <c r="AR633" s="113"/>
      <c r="AS633" s="127"/>
      <c r="AT633" s="113"/>
      <c r="AU633" s="113"/>
      <c r="AV633" s="113"/>
      <c r="AW633" s="113"/>
    </row>
    <row r="634" spans="1:49" s="43" customFormat="1" ht="32.25">
      <c r="A634" s="46"/>
      <c r="O634" s="113"/>
      <c r="P634" s="113"/>
      <c r="Q634" s="113"/>
      <c r="R634" s="113"/>
      <c r="S634" s="113"/>
      <c r="T634" s="113"/>
      <c r="U634" s="113"/>
      <c r="V634" s="113"/>
      <c r="W634" s="114"/>
      <c r="X634" s="113"/>
      <c r="Y634" s="113"/>
      <c r="Z634" s="113"/>
      <c r="AA634" s="113"/>
      <c r="AB634" s="113"/>
      <c r="AC634" s="113"/>
      <c r="AD634" s="113"/>
      <c r="AE634" s="113"/>
      <c r="AF634" s="113"/>
      <c r="AG634" s="113"/>
      <c r="AH634" s="113"/>
      <c r="AI634" s="113"/>
      <c r="AJ634" s="113"/>
      <c r="AK634" s="113"/>
      <c r="AL634" s="113"/>
      <c r="AM634" s="113"/>
      <c r="AN634" s="113"/>
      <c r="AO634" s="113"/>
      <c r="AP634" s="113"/>
      <c r="AQ634" s="113"/>
      <c r="AR634" s="113"/>
      <c r="AS634" s="127"/>
      <c r="AT634" s="113"/>
      <c r="AU634" s="113"/>
      <c r="AV634" s="113"/>
      <c r="AW634" s="113"/>
    </row>
    <row r="635" spans="1:49" s="43" customFormat="1" ht="32.25">
      <c r="A635" s="46"/>
      <c r="O635" s="113"/>
      <c r="P635" s="113"/>
      <c r="Q635" s="113"/>
      <c r="R635" s="113"/>
      <c r="S635" s="113"/>
      <c r="T635" s="113"/>
      <c r="U635" s="113"/>
      <c r="V635" s="113"/>
      <c r="W635" s="114"/>
      <c r="X635" s="113"/>
      <c r="Y635" s="113"/>
      <c r="Z635" s="113"/>
      <c r="AA635" s="113"/>
      <c r="AB635" s="113"/>
      <c r="AC635" s="113"/>
      <c r="AD635" s="113"/>
      <c r="AE635" s="113"/>
      <c r="AF635" s="113"/>
      <c r="AG635" s="113"/>
      <c r="AH635" s="113"/>
      <c r="AI635" s="113"/>
      <c r="AJ635" s="113"/>
      <c r="AK635" s="113"/>
      <c r="AL635" s="113"/>
      <c r="AM635" s="113"/>
      <c r="AN635" s="113"/>
      <c r="AO635" s="113"/>
      <c r="AP635" s="113"/>
      <c r="AQ635" s="113"/>
      <c r="AR635" s="113"/>
      <c r="AS635" s="127"/>
      <c r="AT635" s="113"/>
      <c r="AU635" s="113"/>
      <c r="AV635" s="113"/>
      <c r="AW635" s="113"/>
    </row>
    <row r="636" spans="1:49" s="43" customFormat="1" ht="32.25">
      <c r="A636" s="46"/>
      <c r="O636" s="113"/>
      <c r="P636" s="113"/>
      <c r="Q636" s="113"/>
      <c r="R636" s="113"/>
      <c r="S636" s="113"/>
      <c r="T636" s="113"/>
      <c r="U636" s="113"/>
      <c r="V636" s="113"/>
      <c r="W636" s="114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  <c r="AI636" s="113"/>
      <c r="AJ636" s="113"/>
      <c r="AK636" s="113"/>
      <c r="AL636" s="113"/>
      <c r="AM636" s="113"/>
      <c r="AN636" s="113"/>
      <c r="AO636" s="113"/>
      <c r="AP636" s="113"/>
      <c r="AQ636" s="113"/>
      <c r="AR636" s="113"/>
      <c r="AS636" s="127"/>
      <c r="AT636" s="113"/>
      <c r="AU636" s="113"/>
      <c r="AV636" s="113"/>
      <c r="AW636" s="113"/>
    </row>
    <row r="637" spans="1:49" s="43" customFormat="1" ht="32.25">
      <c r="A637" s="46"/>
      <c r="O637" s="113"/>
      <c r="P637" s="113"/>
      <c r="Q637" s="113"/>
      <c r="R637" s="113"/>
      <c r="S637" s="113"/>
      <c r="T637" s="113"/>
      <c r="U637" s="113"/>
      <c r="V637" s="113"/>
      <c r="W637" s="114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  <c r="AJ637" s="113"/>
      <c r="AK637" s="113"/>
      <c r="AL637" s="113"/>
      <c r="AM637" s="113"/>
      <c r="AN637" s="113"/>
      <c r="AO637" s="113"/>
      <c r="AP637" s="113"/>
      <c r="AQ637" s="113"/>
      <c r="AR637" s="113"/>
      <c r="AS637" s="127"/>
      <c r="AT637" s="113"/>
      <c r="AU637" s="113"/>
      <c r="AV637" s="113"/>
      <c r="AW637" s="113"/>
    </row>
    <row r="638" spans="1:49" s="43" customFormat="1" ht="32.25">
      <c r="A638" s="46"/>
      <c r="O638" s="113"/>
      <c r="P638" s="113"/>
      <c r="Q638" s="113"/>
      <c r="R638" s="113"/>
      <c r="S638" s="113"/>
      <c r="T638" s="113"/>
      <c r="U638" s="113"/>
      <c r="V638" s="113"/>
      <c r="W638" s="114"/>
      <c r="X638" s="113"/>
      <c r="Y638" s="113"/>
      <c r="Z638" s="113"/>
      <c r="AA638" s="113"/>
      <c r="AB638" s="113"/>
      <c r="AC638" s="113"/>
      <c r="AD638" s="113"/>
      <c r="AE638" s="113"/>
      <c r="AF638" s="113"/>
      <c r="AG638" s="113"/>
      <c r="AH638" s="113"/>
      <c r="AI638" s="113"/>
      <c r="AJ638" s="113"/>
      <c r="AK638" s="113"/>
      <c r="AL638" s="113"/>
      <c r="AM638" s="113"/>
      <c r="AN638" s="113"/>
      <c r="AO638" s="113"/>
      <c r="AP638" s="113"/>
      <c r="AQ638" s="113"/>
      <c r="AR638" s="113"/>
      <c r="AS638" s="127"/>
      <c r="AT638" s="113"/>
      <c r="AU638" s="113"/>
      <c r="AV638" s="113"/>
      <c r="AW638" s="113"/>
    </row>
    <row r="639" spans="1:49" s="43" customFormat="1" ht="32.25">
      <c r="A639" s="46"/>
      <c r="O639" s="113"/>
      <c r="P639" s="113"/>
      <c r="Q639" s="113"/>
      <c r="R639" s="113"/>
      <c r="S639" s="113"/>
      <c r="T639" s="113"/>
      <c r="U639" s="113"/>
      <c r="V639" s="113"/>
      <c r="W639" s="114"/>
      <c r="X639" s="113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  <c r="AI639" s="113"/>
      <c r="AJ639" s="113"/>
      <c r="AK639" s="113"/>
      <c r="AL639" s="113"/>
      <c r="AM639" s="113"/>
      <c r="AN639" s="113"/>
      <c r="AO639" s="113"/>
      <c r="AP639" s="113"/>
      <c r="AQ639" s="113"/>
      <c r="AR639" s="113"/>
      <c r="AS639" s="127"/>
      <c r="AT639" s="113"/>
      <c r="AU639" s="113"/>
      <c r="AV639" s="113"/>
      <c r="AW639" s="113"/>
    </row>
    <row r="640" spans="1:49" s="43" customFormat="1" ht="32.25">
      <c r="A640" s="46"/>
      <c r="O640" s="113"/>
      <c r="P640" s="113"/>
      <c r="Q640" s="113"/>
      <c r="R640" s="113"/>
      <c r="S640" s="113"/>
      <c r="T640" s="113"/>
      <c r="U640" s="113"/>
      <c r="V640" s="113"/>
      <c r="W640" s="114"/>
      <c r="X640" s="113"/>
      <c r="Y640" s="113"/>
      <c r="Z640" s="113"/>
      <c r="AA640" s="113"/>
      <c r="AB640" s="113"/>
      <c r="AC640" s="113"/>
      <c r="AD640" s="113"/>
      <c r="AE640" s="113"/>
      <c r="AF640" s="113"/>
      <c r="AG640" s="113"/>
      <c r="AH640" s="113"/>
      <c r="AI640" s="113"/>
      <c r="AJ640" s="113"/>
      <c r="AK640" s="113"/>
      <c r="AL640" s="113"/>
      <c r="AM640" s="113"/>
      <c r="AN640" s="113"/>
      <c r="AO640" s="113"/>
      <c r="AP640" s="113"/>
      <c r="AQ640" s="113"/>
      <c r="AR640" s="113"/>
      <c r="AS640" s="127"/>
      <c r="AT640" s="113"/>
      <c r="AU640" s="113"/>
      <c r="AV640" s="113"/>
      <c r="AW640" s="113"/>
    </row>
    <row r="641" spans="1:49" s="43" customFormat="1" ht="32.25">
      <c r="A641" s="46"/>
      <c r="O641" s="113"/>
      <c r="P641" s="113"/>
      <c r="Q641" s="113"/>
      <c r="R641" s="113"/>
      <c r="S641" s="113"/>
      <c r="T641" s="113"/>
      <c r="U641" s="113"/>
      <c r="V641" s="113"/>
      <c r="W641" s="114"/>
      <c r="X641" s="113"/>
      <c r="Y641" s="113"/>
      <c r="Z641" s="113"/>
      <c r="AA641" s="113"/>
      <c r="AB641" s="113"/>
      <c r="AC641" s="113"/>
      <c r="AD641" s="113"/>
      <c r="AE641" s="113"/>
      <c r="AF641" s="113"/>
      <c r="AG641" s="113"/>
      <c r="AH641" s="113"/>
      <c r="AI641" s="113"/>
      <c r="AJ641" s="113"/>
      <c r="AK641" s="113"/>
      <c r="AL641" s="113"/>
      <c r="AM641" s="113"/>
      <c r="AN641" s="113"/>
      <c r="AO641" s="113"/>
      <c r="AP641" s="113"/>
      <c r="AQ641" s="113"/>
      <c r="AR641" s="113"/>
      <c r="AS641" s="127"/>
      <c r="AT641" s="113"/>
      <c r="AU641" s="113"/>
      <c r="AV641" s="113"/>
      <c r="AW641" s="113"/>
    </row>
    <row r="642" spans="1:49" s="43" customFormat="1" ht="32.25">
      <c r="A642" s="46"/>
      <c r="O642" s="113"/>
      <c r="P642" s="113"/>
      <c r="Q642" s="113"/>
      <c r="R642" s="113"/>
      <c r="S642" s="113"/>
      <c r="T642" s="113"/>
      <c r="U642" s="113"/>
      <c r="V642" s="113"/>
      <c r="W642" s="114"/>
      <c r="X642" s="113"/>
      <c r="Y642" s="113"/>
      <c r="Z642" s="113"/>
      <c r="AA642" s="113"/>
      <c r="AB642" s="113"/>
      <c r="AC642" s="113"/>
      <c r="AD642" s="113"/>
      <c r="AE642" s="113"/>
      <c r="AF642" s="113"/>
      <c r="AG642" s="113"/>
      <c r="AH642" s="113"/>
      <c r="AI642" s="113"/>
      <c r="AJ642" s="113"/>
      <c r="AK642" s="113"/>
      <c r="AL642" s="113"/>
      <c r="AM642" s="113"/>
      <c r="AN642" s="113"/>
      <c r="AO642" s="113"/>
      <c r="AP642" s="113"/>
      <c r="AQ642" s="113"/>
      <c r="AR642" s="113"/>
      <c r="AS642" s="127"/>
      <c r="AT642" s="113"/>
      <c r="AU642" s="113"/>
      <c r="AV642" s="113"/>
      <c r="AW642" s="113"/>
    </row>
    <row r="643" spans="1:49" s="43" customFormat="1" ht="32.25">
      <c r="A643" s="46"/>
      <c r="O643" s="113"/>
      <c r="P643" s="113"/>
      <c r="Q643" s="113"/>
      <c r="R643" s="113"/>
      <c r="S643" s="113"/>
      <c r="T643" s="113"/>
      <c r="U643" s="113"/>
      <c r="V643" s="113"/>
      <c r="W643" s="114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  <c r="AK643" s="113"/>
      <c r="AL643" s="113"/>
      <c r="AM643" s="113"/>
      <c r="AN643" s="113"/>
      <c r="AO643" s="113"/>
      <c r="AP643" s="113"/>
      <c r="AQ643" s="113"/>
      <c r="AR643" s="113"/>
      <c r="AS643" s="127"/>
      <c r="AT643" s="113"/>
      <c r="AU643" s="113"/>
      <c r="AV643" s="113"/>
      <c r="AW643" s="113"/>
    </row>
    <row r="644" spans="1:49" s="43" customFormat="1" ht="32.25">
      <c r="A644" s="46"/>
      <c r="O644" s="113"/>
      <c r="P644" s="113"/>
      <c r="Q644" s="113"/>
      <c r="R644" s="113"/>
      <c r="S644" s="113"/>
      <c r="T644" s="113"/>
      <c r="U644" s="113"/>
      <c r="V644" s="113"/>
      <c r="W644" s="114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  <c r="AK644" s="113"/>
      <c r="AL644" s="113"/>
      <c r="AM644" s="113"/>
      <c r="AN644" s="113"/>
      <c r="AO644" s="113"/>
      <c r="AP644" s="113"/>
      <c r="AQ644" s="113"/>
      <c r="AR644" s="113"/>
      <c r="AS644" s="127"/>
      <c r="AT644" s="113"/>
      <c r="AU644" s="113"/>
      <c r="AV644" s="113"/>
      <c r="AW644" s="113"/>
    </row>
    <row r="645" spans="1:49" s="43" customFormat="1" ht="32.25">
      <c r="A645" s="46"/>
      <c r="O645" s="113"/>
      <c r="P645" s="113"/>
      <c r="Q645" s="113"/>
      <c r="R645" s="113"/>
      <c r="S645" s="113"/>
      <c r="T645" s="113"/>
      <c r="U645" s="113"/>
      <c r="V645" s="113"/>
      <c r="W645" s="114"/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  <c r="AI645" s="113"/>
      <c r="AJ645" s="113"/>
      <c r="AK645" s="113"/>
      <c r="AL645" s="113"/>
      <c r="AM645" s="113"/>
      <c r="AN645" s="113"/>
      <c r="AO645" s="113"/>
      <c r="AP645" s="113"/>
      <c r="AQ645" s="113"/>
      <c r="AR645" s="113"/>
      <c r="AS645" s="127"/>
      <c r="AT645" s="113"/>
      <c r="AU645" s="113"/>
      <c r="AV645" s="113"/>
      <c r="AW645" s="113"/>
    </row>
    <row r="646" spans="1:49" s="43" customFormat="1" ht="32.25">
      <c r="A646" s="46"/>
      <c r="O646" s="113"/>
      <c r="P646" s="113"/>
      <c r="Q646" s="113"/>
      <c r="R646" s="113"/>
      <c r="S646" s="113"/>
      <c r="T646" s="113"/>
      <c r="U646" s="113"/>
      <c r="V646" s="113"/>
      <c r="W646" s="114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  <c r="AK646" s="113"/>
      <c r="AL646" s="113"/>
      <c r="AM646" s="113"/>
      <c r="AN646" s="113"/>
      <c r="AO646" s="113"/>
      <c r="AP646" s="113"/>
      <c r="AQ646" s="113"/>
      <c r="AR646" s="113"/>
      <c r="AS646" s="127"/>
      <c r="AT646" s="113"/>
      <c r="AU646" s="113"/>
      <c r="AV646" s="113"/>
      <c r="AW646" s="113"/>
    </row>
    <row r="647" spans="1:49" s="43" customFormat="1" ht="32.25">
      <c r="A647" s="46"/>
      <c r="O647" s="113"/>
      <c r="P647" s="113"/>
      <c r="Q647" s="113"/>
      <c r="R647" s="113"/>
      <c r="S647" s="113"/>
      <c r="T647" s="113"/>
      <c r="U647" s="113"/>
      <c r="V647" s="113"/>
      <c r="W647" s="114"/>
      <c r="X647" s="113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  <c r="AI647" s="113"/>
      <c r="AJ647" s="113"/>
      <c r="AK647" s="113"/>
      <c r="AL647" s="113"/>
      <c r="AM647" s="113"/>
      <c r="AN647" s="113"/>
      <c r="AO647" s="113"/>
      <c r="AP647" s="113"/>
      <c r="AQ647" s="113"/>
      <c r="AR647" s="113"/>
      <c r="AS647" s="127"/>
      <c r="AT647" s="113"/>
      <c r="AU647" s="113"/>
      <c r="AV647" s="113"/>
      <c r="AW647" s="113"/>
    </row>
    <row r="648" spans="1:49" s="43" customFormat="1" ht="32.25">
      <c r="A648" s="46"/>
      <c r="O648" s="113"/>
      <c r="P648" s="113"/>
      <c r="Q648" s="113"/>
      <c r="R648" s="113"/>
      <c r="S648" s="113"/>
      <c r="T648" s="113"/>
      <c r="U648" s="113"/>
      <c r="V648" s="113"/>
      <c r="W648" s="114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  <c r="AK648" s="113"/>
      <c r="AL648" s="113"/>
      <c r="AM648" s="113"/>
      <c r="AN648" s="113"/>
      <c r="AO648" s="113"/>
      <c r="AP648" s="113"/>
      <c r="AQ648" s="113"/>
      <c r="AR648" s="113"/>
      <c r="AS648" s="127"/>
      <c r="AT648" s="113"/>
      <c r="AU648" s="113"/>
      <c r="AV648" s="113"/>
      <c r="AW648" s="113"/>
    </row>
    <row r="649" spans="1:49" s="43" customFormat="1" ht="32.25">
      <c r="A649" s="46"/>
      <c r="O649" s="113"/>
      <c r="P649" s="113"/>
      <c r="Q649" s="113"/>
      <c r="R649" s="113"/>
      <c r="S649" s="113"/>
      <c r="T649" s="113"/>
      <c r="U649" s="113"/>
      <c r="V649" s="113"/>
      <c r="W649" s="114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  <c r="AK649" s="113"/>
      <c r="AL649" s="113"/>
      <c r="AM649" s="113"/>
      <c r="AN649" s="113"/>
      <c r="AO649" s="113"/>
      <c r="AP649" s="113"/>
      <c r="AQ649" s="113"/>
      <c r="AR649" s="113"/>
      <c r="AS649" s="127"/>
      <c r="AT649" s="113"/>
      <c r="AU649" s="113"/>
      <c r="AV649" s="113"/>
      <c r="AW649" s="113"/>
    </row>
    <row r="650" spans="1:49" s="43" customFormat="1" ht="32.25">
      <c r="A650" s="46"/>
      <c r="O650" s="113"/>
      <c r="P650" s="113"/>
      <c r="Q650" s="113"/>
      <c r="R650" s="113"/>
      <c r="S650" s="113"/>
      <c r="T650" s="113"/>
      <c r="U650" s="113"/>
      <c r="V650" s="113"/>
      <c r="W650" s="114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  <c r="AK650" s="113"/>
      <c r="AL650" s="113"/>
      <c r="AM650" s="113"/>
      <c r="AN650" s="113"/>
      <c r="AO650" s="113"/>
      <c r="AP650" s="113"/>
      <c r="AQ650" s="113"/>
      <c r="AR650" s="113"/>
      <c r="AS650" s="127"/>
      <c r="AT650" s="113"/>
      <c r="AU650" s="113"/>
      <c r="AV650" s="113"/>
      <c r="AW650" s="113"/>
    </row>
    <row r="651" spans="1:49" s="43" customFormat="1" ht="32.25">
      <c r="A651" s="46"/>
      <c r="O651" s="113"/>
      <c r="P651" s="113"/>
      <c r="Q651" s="113"/>
      <c r="R651" s="113"/>
      <c r="S651" s="113"/>
      <c r="T651" s="113"/>
      <c r="U651" s="113"/>
      <c r="V651" s="113"/>
      <c r="W651" s="114"/>
      <c r="X651" s="113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  <c r="AJ651" s="113"/>
      <c r="AK651" s="113"/>
      <c r="AL651" s="113"/>
      <c r="AM651" s="113"/>
      <c r="AN651" s="113"/>
      <c r="AO651" s="113"/>
      <c r="AP651" s="113"/>
      <c r="AQ651" s="113"/>
      <c r="AR651" s="113"/>
      <c r="AS651" s="127"/>
      <c r="AT651" s="113"/>
      <c r="AU651" s="113"/>
      <c r="AV651" s="113"/>
      <c r="AW651" s="113"/>
    </row>
    <row r="652" spans="1:49" s="43" customFormat="1" ht="32.25">
      <c r="A652" s="46"/>
      <c r="O652" s="113"/>
      <c r="P652" s="113"/>
      <c r="Q652" s="113"/>
      <c r="R652" s="113"/>
      <c r="S652" s="113"/>
      <c r="T652" s="113"/>
      <c r="U652" s="113"/>
      <c r="V652" s="113"/>
      <c r="W652" s="114"/>
      <c r="X652" s="113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  <c r="AI652" s="113"/>
      <c r="AJ652" s="113"/>
      <c r="AK652" s="113"/>
      <c r="AL652" s="113"/>
      <c r="AM652" s="113"/>
      <c r="AN652" s="113"/>
      <c r="AO652" s="113"/>
      <c r="AP652" s="113"/>
      <c r="AQ652" s="113"/>
      <c r="AR652" s="113"/>
      <c r="AS652" s="127"/>
      <c r="AT652" s="113"/>
      <c r="AU652" s="113"/>
      <c r="AV652" s="113"/>
      <c r="AW652" s="113"/>
    </row>
    <row r="653" spans="1:49" s="43" customFormat="1" ht="32.25">
      <c r="A653" s="46"/>
      <c r="O653" s="113"/>
      <c r="P653" s="113"/>
      <c r="Q653" s="113"/>
      <c r="R653" s="113"/>
      <c r="S653" s="113"/>
      <c r="T653" s="113"/>
      <c r="U653" s="113"/>
      <c r="V653" s="113"/>
      <c r="W653" s="114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  <c r="AK653" s="113"/>
      <c r="AL653" s="113"/>
      <c r="AM653" s="113"/>
      <c r="AN653" s="113"/>
      <c r="AO653" s="113"/>
      <c r="AP653" s="113"/>
      <c r="AQ653" s="113"/>
      <c r="AR653" s="113"/>
      <c r="AS653" s="127"/>
      <c r="AT653" s="113"/>
      <c r="AU653" s="113"/>
      <c r="AV653" s="113"/>
      <c r="AW653" s="113"/>
    </row>
    <row r="654" spans="1:49" s="43" customFormat="1" ht="32.25">
      <c r="A654" s="46"/>
      <c r="O654" s="113"/>
      <c r="P654" s="113"/>
      <c r="Q654" s="113"/>
      <c r="R654" s="113"/>
      <c r="S654" s="113"/>
      <c r="T654" s="113"/>
      <c r="U654" s="113"/>
      <c r="V654" s="113"/>
      <c r="W654" s="114"/>
      <c r="X654" s="113"/>
      <c r="Y654" s="113"/>
      <c r="Z654" s="113"/>
      <c r="AA654" s="113"/>
      <c r="AB654" s="113"/>
      <c r="AC654" s="113"/>
      <c r="AD654" s="113"/>
      <c r="AE654" s="113"/>
      <c r="AF654" s="113"/>
      <c r="AG654" s="113"/>
      <c r="AH654" s="113"/>
      <c r="AI654" s="113"/>
      <c r="AJ654" s="113"/>
      <c r="AK654" s="113"/>
      <c r="AL654" s="113"/>
      <c r="AM654" s="113"/>
      <c r="AN654" s="113"/>
      <c r="AO654" s="113"/>
      <c r="AP654" s="113"/>
      <c r="AQ654" s="113"/>
      <c r="AR654" s="113"/>
      <c r="AS654" s="127"/>
      <c r="AT654" s="113"/>
      <c r="AU654" s="113"/>
      <c r="AV654" s="113"/>
      <c r="AW654" s="113"/>
    </row>
    <row r="655" spans="1:49" s="43" customFormat="1" ht="32.25">
      <c r="A655" s="46"/>
      <c r="O655" s="113"/>
      <c r="P655" s="113"/>
      <c r="Q655" s="113"/>
      <c r="R655" s="113"/>
      <c r="S655" s="113"/>
      <c r="T655" s="113"/>
      <c r="U655" s="113"/>
      <c r="V655" s="113"/>
      <c r="W655" s="114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  <c r="AK655" s="113"/>
      <c r="AL655" s="113"/>
      <c r="AM655" s="113"/>
      <c r="AN655" s="113"/>
      <c r="AO655" s="113"/>
      <c r="AP655" s="113"/>
      <c r="AQ655" s="113"/>
      <c r="AR655" s="113"/>
      <c r="AS655" s="127"/>
      <c r="AT655" s="113"/>
      <c r="AU655" s="113"/>
      <c r="AV655" s="113"/>
      <c r="AW655" s="113"/>
    </row>
    <row r="656" spans="1:49" s="43" customFormat="1" ht="32.25">
      <c r="A656" s="46"/>
      <c r="O656" s="113"/>
      <c r="P656" s="113"/>
      <c r="Q656" s="113"/>
      <c r="R656" s="113"/>
      <c r="S656" s="113"/>
      <c r="T656" s="113"/>
      <c r="U656" s="113"/>
      <c r="V656" s="113"/>
      <c r="W656" s="114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  <c r="AK656" s="113"/>
      <c r="AL656" s="113"/>
      <c r="AM656" s="113"/>
      <c r="AN656" s="113"/>
      <c r="AO656" s="113"/>
      <c r="AP656" s="113"/>
      <c r="AQ656" s="113"/>
      <c r="AR656" s="113"/>
      <c r="AS656" s="127"/>
      <c r="AT656" s="113"/>
      <c r="AU656" s="113"/>
      <c r="AV656" s="113"/>
      <c r="AW656" s="113"/>
    </row>
    <row r="657" spans="1:49" s="43" customFormat="1" ht="32.25">
      <c r="A657" s="46"/>
      <c r="O657" s="113"/>
      <c r="P657" s="113"/>
      <c r="Q657" s="113"/>
      <c r="R657" s="113"/>
      <c r="S657" s="113"/>
      <c r="T657" s="113"/>
      <c r="U657" s="113"/>
      <c r="V657" s="113"/>
      <c r="W657" s="114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  <c r="AK657" s="113"/>
      <c r="AL657" s="113"/>
      <c r="AM657" s="113"/>
      <c r="AN657" s="113"/>
      <c r="AO657" s="113"/>
      <c r="AP657" s="113"/>
      <c r="AQ657" s="113"/>
      <c r="AR657" s="113"/>
      <c r="AS657" s="127"/>
      <c r="AT657" s="113"/>
      <c r="AU657" s="113"/>
      <c r="AV657" s="113"/>
      <c r="AW657" s="113"/>
    </row>
    <row r="658" spans="1:49" s="43" customFormat="1" ht="32.25">
      <c r="A658" s="46"/>
      <c r="O658" s="113"/>
      <c r="P658" s="113"/>
      <c r="Q658" s="113"/>
      <c r="R658" s="113"/>
      <c r="S658" s="113"/>
      <c r="T658" s="113"/>
      <c r="U658" s="113"/>
      <c r="V658" s="113"/>
      <c r="W658" s="114"/>
      <c r="X658" s="113"/>
      <c r="Y658" s="113"/>
      <c r="Z658" s="113"/>
      <c r="AA658" s="113"/>
      <c r="AB658" s="113"/>
      <c r="AC658" s="113"/>
      <c r="AD658" s="113"/>
      <c r="AE658" s="113"/>
      <c r="AF658" s="113"/>
      <c r="AG658" s="113"/>
      <c r="AH658" s="113"/>
      <c r="AI658" s="113"/>
      <c r="AJ658" s="113"/>
      <c r="AK658" s="113"/>
      <c r="AL658" s="113"/>
      <c r="AM658" s="113"/>
      <c r="AN658" s="113"/>
      <c r="AO658" s="113"/>
      <c r="AP658" s="113"/>
      <c r="AQ658" s="113"/>
      <c r="AR658" s="113"/>
      <c r="AS658" s="127"/>
      <c r="AT658" s="113"/>
      <c r="AU658" s="113"/>
      <c r="AV658" s="113"/>
      <c r="AW658" s="113"/>
    </row>
    <row r="659" spans="1:49" s="43" customFormat="1" ht="32.25">
      <c r="A659" s="46"/>
      <c r="O659" s="113"/>
      <c r="P659" s="113"/>
      <c r="Q659" s="113"/>
      <c r="R659" s="113"/>
      <c r="S659" s="113"/>
      <c r="T659" s="113"/>
      <c r="U659" s="113"/>
      <c r="V659" s="113"/>
      <c r="W659" s="114"/>
      <c r="X659" s="113"/>
      <c r="Y659" s="113"/>
      <c r="Z659" s="113"/>
      <c r="AA659" s="113"/>
      <c r="AB659" s="113"/>
      <c r="AC659" s="113"/>
      <c r="AD659" s="113"/>
      <c r="AE659" s="113"/>
      <c r="AF659" s="113"/>
      <c r="AG659" s="113"/>
      <c r="AH659" s="113"/>
      <c r="AI659" s="113"/>
      <c r="AJ659" s="113"/>
      <c r="AK659" s="113"/>
      <c r="AL659" s="113"/>
      <c r="AM659" s="113"/>
      <c r="AN659" s="113"/>
      <c r="AO659" s="113"/>
      <c r="AP659" s="113"/>
      <c r="AQ659" s="113"/>
      <c r="AR659" s="113"/>
      <c r="AS659" s="127"/>
      <c r="AT659" s="113"/>
      <c r="AU659" s="113"/>
      <c r="AV659" s="113"/>
      <c r="AW659" s="113"/>
    </row>
    <row r="660" spans="1:49" s="43" customFormat="1" ht="32.25">
      <c r="A660" s="46"/>
      <c r="O660" s="113"/>
      <c r="P660" s="113"/>
      <c r="Q660" s="113"/>
      <c r="R660" s="113"/>
      <c r="S660" s="113"/>
      <c r="T660" s="113"/>
      <c r="U660" s="113"/>
      <c r="V660" s="113"/>
      <c r="W660" s="114"/>
      <c r="X660" s="113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  <c r="AI660" s="113"/>
      <c r="AJ660" s="113"/>
      <c r="AK660" s="113"/>
      <c r="AL660" s="113"/>
      <c r="AM660" s="113"/>
      <c r="AN660" s="113"/>
      <c r="AO660" s="113"/>
      <c r="AP660" s="113"/>
      <c r="AQ660" s="113"/>
      <c r="AR660" s="113"/>
      <c r="AS660" s="127"/>
      <c r="AT660" s="113"/>
      <c r="AU660" s="113"/>
      <c r="AV660" s="113"/>
      <c r="AW660" s="113"/>
    </row>
    <row r="661" spans="1:49" s="43" customFormat="1" ht="32.25">
      <c r="A661" s="46"/>
      <c r="O661" s="113"/>
      <c r="P661" s="113"/>
      <c r="Q661" s="113"/>
      <c r="R661" s="113"/>
      <c r="S661" s="113"/>
      <c r="T661" s="113"/>
      <c r="U661" s="113"/>
      <c r="V661" s="113"/>
      <c r="W661" s="114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  <c r="AK661" s="113"/>
      <c r="AL661" s="113"/>
      <c r="AM661" s="113"/>
      <c r="AN661" s="113"/>
      <c r="AO661" s="113"/>
      <c r="AP661" s="113"/>
      <c r="AQ661" s="113"/>
      <c r="AR661" s="113"/>
      <c r="AS661" s="127"/>
      <c r="AT661" s="113"/>
      <c r="AU661" s="113"/>
      <c r="AV661" s="113"/>
      <c r="AW661" s="113"/>
    </row>
    <row r="662" spans="1:49" s="43" customFormat="1" ht="32.25">
      <c r="A662" s="46"/>
      <c r="O662" s="113"/>
      <c r="P662" s="113"/>
      <c r="Q662" s="113"/>
      <c r="R662" s="113"/>
      <c r="S662" s="113"/>
      <c r="T662" s="113"/>
      <c r="U662" s="113"/>
      <c r="V662" s="113"/>
      <c r="W662" s="114"/>
      <c r="X662" s="113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  <c r="AI662" s="113"/>
      <c r="AJ662" s="113"/>
      <c r="AK662" s="113"/>
      <c r="AL662" s="113"/>
      <c r="AM662" s="113"/>
      <c r="AN662" s="113"/>
      <c r="AO662" s="113"/>
      <c r="AP662" s="113"/>
      <c r="AQ662" s="113"/>
      <c r="AR662" s="113"/>
      <c r="AS662" s="127"/>
      <c r="AT662" s="113"/>
      <c r="AU662" s="113"/>
      <c r="AV662" s="113"/>
      <c r="AW662" s="113"/>
    </row>
    <row r="663" spans="1:49" s="43" customFormat="1" ht="32.25">
      <c r="A663" s="46"/>
      <c r="O663" s="113"/>
      <c r="P663" s="113"/>
      <c r="Q663" s="113"/>
      <c r="R663" s="113"/>
      <c r="S663" s="113"/>
      <c r="T663" s="113"/>
      <c r="U663" s="113"/>
      <c r="V663" s="113"/>
      <c r="W663" s="114"/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  <c r="AI663" s="113"/>
      <c r="AJ663" s="113"/>
      <c r="AK663" s="113"/>
      <c r="AL663" s="113"/>
      <c r="AM663" s="113"/>
      <c r="AN663" s="113"/>
      <c r="AO663" s="113"/>
      <c r="AP663" s="113"/>
      <c r="AQ663" s="113"/>
      <c r="AR663" s="113"/>
      <c r="AS663" s="127"/>
      <c r="AT663" s="113"/>
      <c r="AU663" s="113"/>
      <c r="AV663" s="113"/>
      <c r="AW663" s="113"/>
    </row>
    <row r="664" spans="1:49" s="43" customFormat="1" ht="32.25">
      <c r="A664" s="46"/>
      <c r="O664" s="113"/>
      <c r="P664" s="113"/>
      <c r="Q664" s="113"/>
      <c r="R664" s="113"/>
      <c r="S664" s="113"/>
      <c r="T664" s="113"/>
      <c r="U664" s="113"/>
      <c r="V664" s="113"/>
      <c r="W664" s="114"/>
      <c r="X664" s="113"/>
      <c r="Y664" s="113"/>
      <c r="Z664" s="113"/>
      <c r="AA664" s="113"/>
      <c r="AB664" s="113"/>
      <c r="AC664" s="113"/>
      <c r="AD664" s="113"/>
      <c r="AE664" s="113"/>
      <c r="AF664" s="113"/>
      <c r="AG664" s="113"/>
      <c r="AH664" s="113"/>
      <c r="AI664" s="113"/>
      <c r="AJ664" s="113"/>
      <c r="AK664" s="113"/>
      <c r="AL664" s="113"/>
      <c r="AM664" s="113"/>
      <c r="AN664" s="113"/>
      <c r="AO664" s="113"/>
      <c r="AP664" s="113"/>
      <c r="AQ664" s="113"/>
      <c r="AR664" s="113"/>
      <c r="AS664" s="127"/>
      <c r="AT664" s="113"/>
      <c r="AU664" s="113"/>
      <c r="AV664" s="113"/>
      <c r="AW664" s="113"/>
    </row>
    <row r="665" spans="1:49" s="43" customFormat="1" ht="32.25">
      <c r="A665" s="46"/>
      <c r="O665" s="113"/>
      <c r="P665" s="113"/>
      <c r="Q665" s="113"/>
      <c r="R665" s="113"/>
      <c r="S665" s="113"/>
      <c r="T665" s="113"/>
      <c r="U665" s="113"/>
      <c r="V665" s="113"/>
      <c r="W665" s="114"/>
      <c r="X665" s="113"/>
      <c r="Y665" s="113"/>
      <c r="Z665" s="113"/>
      <c r="AA665" s="113"/>
      <c r="AB665" s="113"/>
      <c r="AC665" s="113"/>
      <c r="AD665" s="113"/>
      <c r="AE665" s="113"/>
      <c r="AF665" s="113"/>
      <c r="AG665" s="113"/>
      <c r="AH665" s="113"/>
      <c r="AI665" s="113"/>
      <c r="AJ665" s="113"/>
      <c r="AK665" s="113"/>
      <c r="AL665" s="113"/>
      <c r="AM665" s="113"/>
      <c r="AN665" s="113"/>
      <c r="AO665" s="113"/>
      <c r="AP665" s="113"/>
      <c r="AQ665" s="113"/>
      <c r="AR665" s="113"/>
      <c r="AS665" s="127"/>
      <c r="AT665" s="113"/>
      <c r="AU665" s="113"/>
      <c r="AV665" s="113"/>
      <c r="AW665" s="113"/>
    </row>
    <row r="666" spans="1:49" s="43" customFormat="1" ht="32.25">
      <c r="A666" s="46"/>
      <c r="O666" s="113"/>
      <c r="P666" s="113"/>
      <c r="Q666" s="113"/>
      <c r="R666" s="113"/>
      <c r="S666" s="113"/>
      <c r="T666" s="113"/>
      <c r="U666" s="113"/>
      <c r="V666" s="113"/>
      <c r="W666" s="114"/>
      <c r="X666" s="113"/>
      <c r="Y666" s="113"/>
      <c r="Z666" s="113"/>
      <c r="AA666" s="113"/>
      <c r="AB666" s="113"/>
      <c r="AC666" s="113"/>
      <c r="AD666" s="113"/>
      <c r="AE666" s="113"/>
      <c r="AF666" s="113"/>
      <c r="AG666" s="113"/>
      <c r="AH666" s="113"/>
      <c r="AI666" s="113"/>
      <c r="AJ666" s="113"/>
      <c r="AK666" s="113"/>
      <c r="AL666" s="113"/>
      <c r="AM666" s="113"/>
      <c r="AN666" s="113"/>
      <c r="AO666" s="113"/>
      <c r="AP666" s="113"/>
      <c r="AQ666" s="113"/>
      <c r="AR666" s="113"/>
      <c r="AS666" s="127"/>
      <c r="AT666" s="113"/>
      <c r="AU666" s="113"/>
      <c r="AV666" s="113"/>
      <c r="AW666" s="113"/>
    </row>
    <row r="667" spans="1:49" s="45" customFormat="1" ht="32.25">
      <c r="A667" s="47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4"/>
      <c r="AF667" s="114"/>
      <c r="AG667" s="114"/>
      <c r="AH667" s="114"/>
      <c r="AI667" s="114"/>
      <c r="AJ667" s="114"/>
      <c r="AK667" s="114"/>
      <c r="AL667" s="114"/>
      <c r="AM667" s="114"/>
      <c r="AN667" s="114"/>
      <c r="AO667" s="114"/>
      <c r="AP667" s="114"/>
      <c r="AQ667" s="114"/>
      <c r="AR667" s="114"/>
      <c r="AS667" s="128"/>
      <c r="AT667" s="114"/>
      <c r="AU667" s="114"/>
      <c r="AV667" s="114"/>
      <c r="AW667" s="114"/>
    </row>
    <row r="668" spans="1:14" ht="15">
      <c r="A668" s="42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 ht="15">
      <c r="A669" s="42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 ht="15">
      <c r="A670" s="42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 ht="15">
      <c r="A671" s="42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 ht="15">
      <c r="A672" s="42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 ht="15">
      <c r="A673" s="42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 ht="15">
      <c r="A674" s="42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 ht="15">
      <c r="A675" s="42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 ht="15">
      <c r="A676" s="42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 ht="15">
      <c r="A677" s="42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 ht="15">
      <c r="A678" s="42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 ht="15">
      <c r="A679" s="42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 ht="15">
      <c r="A680" s="42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 ht="15">
      <c r="A681" s="42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 ht="15">
      <c r="A682" s="42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 ht="15">
      <c r="A683" s="42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 ht="15">
      <c r="A684" s="42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 ht="15">
      <c r="A685" s="42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 ht="15">
      <c r="A686" s="42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 ht="15">
      <c r="A687" s="42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 ht="15">
      <c r="A688" s="42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 ht="15">
      <c r="A689" s="42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 ht="15">
      <c r="A690" s="42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 ht="15">
      <c r="A691" s="42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 ht="15">
      <c r="A692" s="42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 ht="15">
      <c r="A693" s="42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 ht="15">
      <c r="A694" s="42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 ht="15">
      <c r="A695" s="42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 ht="15">
      <c r="A696" s="42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 ht="15">
      <c r="A697" s="42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 ht="15">
      <c r="A698" s="42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 ht="15">
      <c r="A699" s="42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 ht="15">
      <c r="A700" s="42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 ht="15">
      <c r="A701" s="42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 ht="15">
      <c r="A702" s="42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 ht="15">
      <c r="A703" s="42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 ht="15">
      <c r="A704" s="42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1:14" ht="15">
      <c r="A705" s="42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1:14" ht="15">
      <c r="A706" s="42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1:14" ht="15">
      <c r="A707" s="42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1:14" ht="15">
      <c r="A708" s="42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1:14" ht="15">
      <c r="A709" s="42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1:14" ht="15">
      <c r="A710" s="42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1:14" ht="15">
      <c r="A711" s="42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1:14" ht="15">
      <c r="A712" s="42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1:14" ht="15">
      <c r="A713" s="42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1:14" ht="15">
      <c r="A714" s="42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1:14" ht="15">
      <c r="A715" s="42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1:14" ht="15">
      <c r="A716" s="42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1:14" ht="15">
      <c r="A717" s="42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1:14" ht="15">
      <c r="A718" s="42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1:14" ht="15">
      <c r="A719" s="42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1:14" ht="15">
      <c r="A720" s="42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1:14" ht="15">
      <c r="A721" s="42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1:14" ht="15">
      <c r="A722" s="42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1:14" ht="15">
      <c r="A723" s="42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1:14" ht="15">
      <c r="A724" s="42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1:14" ht="15">
      <c r="A725" s="42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1:14" ht="15">
      <c r="A726" s="42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1:14" ht="15">
      <c r="A727" s="42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1:14" ht="15">
      <c r="A728" s="42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1:14" ht="15">
      <c r="A729" s="42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4" ht="15">
      <c r="A730" s="42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1:14" ht="15">
      <c r="A731" s="42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1:14" ht="15">
      <c r="A732" s="42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1:14" ht="15">
      <c r="A733" s="42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1:14" ht="15">
      <c r="A734" s="42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1:14" ht="15">
      <c r="A735" s="42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1:14" ht="15">
      <c r="A736" s="42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1:14" ht="15">
      <c r="A737" s="42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1:14" ht="15">
      <c r="A738" s="42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1:14" ht="15">
      <c r="A739" s="42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1:14" ht="15">
      <c r="A740" s="42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1:14" ht="15">
      <c r="A741" s="42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1:14" ht="15">
      <c r="A742" s="42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1:14" ht="15">
      <c r="A743" s="42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1:14" ht="15">
      <c r="A744" s="42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1:14" ht="15">
      <c r="A745" s="42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1:14" ht="15">
      <c r="A746" s="42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1:14" ht="15">
      <c r="A747" s="42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1:14" ht="15">
      <c r="A748" s="42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1:14" ht="15">
      <c r="A749" s="42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1:14" ht="15">
      <c r="A750" s="42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1:14" ht="15">
      <c r="A751" s="42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1:14" ht="15">
      <c r="A752" s="42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1:14" ht="15">
      <c r="A753" s="42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1:14" ht="15">
      <c r="A754" s="42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1:14" ht="15">
      <c r="A755" s="42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1:14" ht="15">
      <c r="A756" s="42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1:14" ht="15">
      <c r="A757" s="42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1:14" ht="15">
      <c r="A758" s="42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1:14" ht="15">
      <c r="A759" s="42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1:14" ht="15">
      <c r="A760" s="42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1:14" ht="15">
      <c r="A761" s="42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1:14" ht="15">
      <c r="A762" s="42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1:14" ht="15">
      <c r="A763" s="42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1:14" ht="15">
      <c r="A764" s="42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1:14" ht="15">
      <c r="A765" s="42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1:14" ht="15">
      <c r="A766" s="42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1:14" ht="15">
      <c r="A767" s="42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1:14" ht="15">
      <c r="A768" s="42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1:14" ht="15">
      <c r="A769" s="42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1:14" ht="15">
      <c r="A770" s="42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1:14" ht="15">
      <c r="A771" s="42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1:14" ht="15">
      <c r="A772" s="42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1:14" ht="15">
      <c r="A773" s="42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  <row r="774" spans="1:14" ht="15">
      <c r="A774" s="42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</row>
    <row r="775" spans="1:14" ht="15">
      <c r="A775" s="42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</row>
    <row r="776" spans="1:14" ht="15">
      <c r="A776" s="42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</row>
    <row r="777" spans="1:14" ht="15">
      <c r="A777" s="42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</row>
    <row r="778" spans="1:14" ht="15">
      <c r="A778" s="42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</row>
    <row r="779" spans="1:14" ht="15">
      <c r="A779" s="42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</row>
    <row r="780" spans="1:14" ht="15">
      <c r="A780" s="42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</row>
    <row r="781" spans="1:14" ht="15">
      <c r="A781" s="42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</row>
    <row r="782" spans="1:14" ht="15">
      <c r="A782" s="42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</row>
    <row r="783" spans="1:14" ht="15">
      <c r="A783" s="42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</row>
    <row r="784" spans="1:14" ht="15">
      <c r="A784" s="42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</row>
    <row r="785" spans="1:14" ht="15">
      <c r="A785" s="42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</row>
    <row r="786" spans="1:14" ht="15">
      <c r="A786" s="42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</row>
    <row r="787" spans="1:14" ht="15">
      <c r="A787" s="42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</row>
    <row r="788" spans="1:14" ht="15">
      <c r="A788" s="42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</row>
    <row r="789" spans="1:14" ht="15">
      <c r="A789" s="42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</row>
    <row r="790" spans="1:14" ht="15">
      <c r="A790" s="42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</row>
    <row r="791" spans="1:14" ht="15">
      <c r="A791" s="42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</row>
    <row r="792" spans="1:14" ht="15">
      <c r="A792" s="42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</row>
    <row r="793" spans="1:14" ht="15">
      <c r="A793" s="42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</row>
    <row r="794" spans="1:14" ht="15">
      <c r="A794" s="42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</row>
    <row r="795" spans="1:14" ht="15">
      <c r="A795" s="42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</row>
    <row r="796" spans="1:14" ht="15">
      <c r="A796" s="42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</row>
    <row r="797" spans="1:14" ht="15">
      <c r="A797" s="42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</row>
    <row r="798" spans="1:14" ht="15">
      <c r="A798" s="42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</row>
    <row r="799" spans="1:14" ht="15">
      <c r="A799" s="42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</row>
    <row r="800" spans="1:14" ht="15">
      <c r="A800" s="42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</row>
    <row r="801" spans="1:14" ht="15">
      <c r="A801" s="42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</row>
    <row r="802" spans="1:14" ht="15">
      <c r="A802" s="42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</row>
    <row r="803" spans="1:14" ht="15">
      <c r="A803" s="42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</row>
    <row r="804" spans="1:14" ht="15">
      <c r="A804" s="42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</row>
    <row r="805" spans="1:14" ht="15">
      <c r="A805" s="42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</row>
    <row r="806" spans="1:14" ht="15">
      <c r="A806" s="42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</row>
    <row r="807" spans="1:14" ht="15">
      <c r="A807" s="42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</row>
    <row r="808" spans="1:14" ht="15">
      <c r="A808" s="42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</row>
    <row r="809" spans="1:14" ht="15">
      <c r="A809" s="42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</row>
    <row r="810" spans="1:14" ht="15">
      <c r="A810" s="42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</row>
    <row r="811" spans="1:14" ht="15">
      <c r="A811" s="42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</row>
    <row r="812" spans="1:14" ht="15">
      <c r="A812" s="42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</row>
    <row r="813" spans="1:14" ht="15">
      <c r="A813" s="42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</row>
    <row r="814" spans="1:14" ht="15">
      <c r="A814" s="42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</row>
    <row r="815" spans="1:14" ht="15">
      <c r="A815" s="42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</row>
    <row r="816" spans="1:14" ht="15">
      <c r="A816" s="42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</row>
    <row r="817" spans="1:14" ht="15">
      <c r="A817" s="42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</row>
    <row r="818" spans="1:14" ht="15">
      <c r="A818" s="42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</row>
    <row r="819" spans="1:14" ht="15">
      <c r="A819" s="42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</row>
    <row r="820" spans="1:14" ht="15">
      <c r="A820" s="42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</row>
    <row r="821" spans="1:14" ht="15">
      <c r="A821" s="42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</row>
    <row r="822" spans="1:14" ht="15">
      <c r="A822" s="42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</row>
    <row r="823" spans="1:14" ht="15">
      <c r="A823" s="42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</row>
    <row r="824" spans="1:14" ht="15">
      <c r="A824" s="42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</row>
    <row r="825" spans="1:14" ht="15">
      <c r="A825" s="42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</row>
    <row r="826" spans="1:14" ht="15">
      <c r="A826" s="42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</row>
    <row r="827" spans="1:14" ht="15">
      <c r="A827" s="42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</row>
    <row r="828" spans="1:14" ht="15">
      <c r="A828" s="42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</row>
    <row r="829" spans="1:14" ht="15">
      <c r="A829" s="42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</row>
    <row r="830" spans="1:14" ht="15">
      <c r="A830" s="42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</row>
    <row r="831" spans="1:14" ht="15">
      <c r="A831" s="42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</row>
    <row r="832" spans="1:14" ht="15">
      <c r="A832" s="42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</row>
    <row r="833" spans="1:14" ht="15">
      <c r="A833" s="42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</row>
    <row r="834" spans="1:14" ht="15">
      <c r="A834" s="42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</row>
    <row r="835" spans="1:14" ht="15">
      <c r="A835" s="42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</row>
    <row r="836" spans="1:14" ht="15">
      <c r="A836" s="42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</row>
    <row r="837" spans="1:14" ht="15">
      <c r="A837" s="42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</row>
    <row r="838" spans="1:14" ht="15">
      <c r="A838" s="42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</row>
    <row r="839" spans="1:14" ht="15">
      <c r="A839" s="42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</row>
    <row r="840" spans="1:14" ht="15">
      <c r="A840" s="42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</row>
    <row r="841" spans="1:14" ht="15">
      <c r="A841" s="42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</row>
    <row r="842" spans="1:14" ht="15">
      <c r="A842" s="42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</row>
    <row r="843" spans="1:14" ht="15">
      <c r="A843" s="42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</row>
    <row r="844" spans="1:14" ht="15">
      <c r="A844" s="42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</row>
    <row r="845" spans="1:14" ht="15">
      <c r="A845" s="42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</row>
    <row r="846" spans="1:14" ht="15">
      <c r="A846" s="42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</row>
    <row r="847" spans="1:14" ht="15">
      <c r="A847" s="42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</row>
    <row r="848" spans="1:14" ht="15">
      <c r="A848" s="42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</row>
    <row r="849" spans="1:14" ht="15">
      <c r="A849" s="42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</row>
    <row r="850" spans="1:14" ht="15">
      <c r="A850" s="42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</row>
    <row r="851" spans="1:14" ht="15">
      <c r="A851" s="42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</row>
    <row r="852" spans="1:14" ht="15">
      <c r="A852" s="42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</row>
    <row r="853" spans="1:14" ht="15">
      <c r="A853" s="42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</row>
    <row r="854" spans="1:14" ht="15">
      <c r="A854" s="42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</row>
    <row r="855" spans="1:14" ht="15">
      <c r="A855" s="42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</row>
    <row r="856" spans="1:14" ht="15">
      <c r="A856" s="42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</row>
    <row r="857" spans="1:14" ht="15">
      <c r="A857" s="42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</row>
    <row r="858" spans="1:14" ht="15">
      <c r="A858" s="42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</row>
    <row r="859" spans="1:14" ht="15">
      <c r="A859" s="42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</row>
    <row r="860" spans="1:14" ht="15">
      <c r="A860" s="42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</row>
    <row r="861" spans="1:14" ht="15">
      <c r="A861" s="42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</row>
    <row r="862" spans="1:14" ht="15">
      <c r="A862" s="42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</row>
    <row r="863" spans="1:14" ht="15">
      <c r="A863" s="42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</row>
    <row r="864" spans="1:14" ht="15">
      <c r="A864" s="42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</row>
    <row r="865" spans="1:14" ht="15">
      <c r="A865" s="42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</row>
    <row r="866" spans="1:14" ht="15">
      <c r="A866" s="42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</row>
    <row r="867" spans="1:14" ht="15">
      <c r="A867" s="42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</row>
    <row r="868" spans="1:14" ht="15">
      <c r="A868" s="42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</row>
    <row r="869" spans="1:14" ht="15">
      <c r="A869" s="42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</row>
    <row r="870" spans="1:14" ht="15">
      <c r="A870" s="42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</row>
    <row r="871" spans="1:14" ht="15">
      <c r="A871" s="42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</row>
    <row r="872" spans="1:14" ht="15">
      <c r="A872" s="42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</row>
    <row r="873" spans="1:14" ht="15">
      <c r="A873" s="42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</row>
    <row r="874" spans="1:14" ht="15">
      <c r="A874" s="42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</row>
    <row r="875" spans="1:14" ht="15">
      <c r="A875" s="42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</row>
    <row r="876" spans="1:14" ht="15">
      <c r="A876" s="42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</row>
    <row r="877" spans="1:14" ht="15">
      <c r="A877" s="42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</row>
    <row r="878" spans="1:14" ht="15">
      <c r="A878" s="42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</row>
    <row r="879" spans="1:14" ht="15">
      <c r="A879" s="42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</row>
    <row r="880" spans="1:14" ht="15">
      <c r="A880" s="42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</row>
    <row r="881" spans="1:14" ht="15">
      <c r="A881" s="42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</row>
    <row r="882" spans="1:14" ht="15">
      <c r="A882" s="42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</row>
    <row r="883" spans="1:14" ht="15">
      <c r="A883" s="42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</row>
    <row r="884" spans="1:14" ht="15">
      <c r="A884" s="42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</row>
  </sheetData>
  <sheetProtection password="C977" sheet="1"/>
  <mergeCells count="160">
    <mergeCell ref="O18:P18"/>
    <mergeCell ref="O19:P19"/>
    <mergeCell ref="O20:P20"/>
    <mergeCell ref="O21:P21"/>
    <mergeCell ref="J30:K30"/>
    <mergeCell ref="L30:M30"/>
    <mergeCell ref="B25:M25"/>
    <mergeCell ref="C26:D26"/>
    <mergeCell ref="E26:F26"/>
    <mergeCell ref="H26:I26"/>
    <mergeCell ref="H30:I30"/>
    <mergeCell ref="E30:F30"/>
    <mergeCell ref="C30:D30"/>
    <mergeCell ref="C62:F62"/>
    <mergeCell ref="K62:P62"/>
    <mergeCell ref="C59:F59"/>
    <mergeCell ref="K59:P59"/>
    <mergeCell ref="C60:F60"/>
    <mergeCell ref="K60:P60"/>
    <mergeCell ref="C61:F61"/>
    <mergeCell ref="K61:P61"/>
    <mergeCell ref="C56:F56"/>
    <mergeCell ref="J56:P56"/>
    <mergeCell ref="C57:F57"/>
    <mergeCell ref="K57:P57"/>
    <mergeCell ref="C58:F58"/>
    <mergeCell ref="K58:P58"/>
    <mergeCell ref="B52:F52"/>
    <mergeCell ref="B53:B54"/>
    <mergeCell ref="C53:F54"/>
    <mergeCell ref="G53:G54"/>
    <mergeCell ref="H53:H54"/>
    <mergeCell ref="C55:F55"/>
    <mergeCell ref="I49:J49"/>
    <mergeCell ref="K49:L49"/>
    <mergeCell ref="M49:N49"/>
    <mergeCell ref="O49:P49"/>
    <mergeCell ref="I50:J50"/>
    <mergeCell ref="K50:L50"/>
    <mergeCell ref="M50:N50"/>
    <mergeCell ref="O50:P50"/>
    <mergeCell ref="I47:J47"/>
    <mergeCell ref="K47:L47"/>
    <mergeCell ref="M47:N47"/>
    <mergeCell ref="O47:P47"/>
    <mergeCell ref="I48:J48"/>
    <mergeCell ref="K48:L48"/>
    <mergeCell ref="M48:N48"/>
    <mergeCell ref="O48:P48"/>
    <mergeCell ref="I45:J45"/>
    <mergeCell ref="K45:L45"/>
    <mergeCell ref="M45:N45"/>
    <mergeCell ref="O45:P45"/>
    <mergeCell ref="I46:J46"/>
    <mergeCell ref="K46:L46"/>
    <mergeCell ref="M46:N46"/>
    <mergeCell ref="O46:P46"/>
    <mergeCell ref="M41:N42"/>
    <mergeCell ref="O41:P43"/>
    <mergeCell ref="I43:J43"/>
    <mergeCell ref="M43:N43"/>
    <mergeCell ref="I44:J44"/>
    <mergeCell ref="K44:L44"/>
    <mergeCell ref="M44:N44"/>
    <mergeCell ref="O44:P44"/>
    <mergeCell ref="B40:H40"/>
    <mergeCell ref="I40:L40"/>
    <mergeCell ref="M40:P40"/>
    <mergeCell ref="B41:B43"/>
    <mergeCell ref="C41:D43"/>
    <mergeCell ref="E41:F43"/>
    <mergeCell ref="G41:G42"/>
    <mergeCell ref="H41:H42"/>
    <mergeCell ref="I41:J42"/>
    <mergeCell ref="K41:L43"/>
    <mergeCell ref="F37:G37"/>
    <mergeCell ref="B38:D38"/>
    <mergeCell ref="F38:G38"/>
    <mergeCell ref="J38:L38"/>
    <mergeCell ref="M38:N38"/>
    <mergeCell ref="B39:C39"/>
    <mergeCell ref="F39:G39"/>
    <mergeCell ref="H39:J39"/>
    <mergeCell ref="B33:E33"/>
    <mergeCell ref="B34:E34"/>
    <mergeCell ref="B36:D36"/>
    <mergeCell ref="F36:G36"/>
    <mergeCell ref="J36:L36"/>
    <mergeCell ref="M36:N36"/>
    <mergeCell ref="C29:D29"/>
    <mergeCell ref="E29:F29"/>
    <mergeCell ref="H29:I29"/>
    <mergeCell ref="J29:K29"/>
    <mergeCell ref="L29:M29"/>
    <mergeCell ref="C31:D31"/>
    <mergeCell ref="E31:F31"/>
    <mergeCell ref="H31:I31"/>
    <mergeCell ref="J31:K31"/>
    <mergeCell ref="L31:M31"/>
    <mergeCell ref="C27:D27"/>
    <mergeCell ref="E27:F27"/>
    <mergeCell ref="H27:I27"/>
    <mergeCell ref="J27:K27"/>
    <mergeCell ref="L27:M27"/>
    <mergeCell ref="C28:D28"/>
    <mergeCell ref="E28:F28"/>
    <mergeCell ref="H28:I28"/>
    <mergeCell ref="J28:K28"/>
    <mergeCell ref="L28:M28"/>
    <mergeCell ref="J26:K26"/>
    <mergeCell ref="L26:M26"/>
    <mergeCell ref="C22:F22"/>
    <mergeCell ref="G22:H22"/>
    <mergeCell ref="J22:K22"/>
    <mergeCell ref="C24:F24"/>
    <mergeCell ref="G24:H24"/>
    <mergeCell ref="J24:K24"/>
    <mergeCell ref="C23:F23"/>
    <mergeCell ref="G23:H23"/>
    <mergeCell ref="J23:K23"/>
    <mergeCell ref="C20:F20"/>
    <mergeCell ref="G20:H20"/>
    <mergeCell ref="J20:K20"/>
    <mergeCell ref="C21:F21"/>
    <mergeCell ref="G21:H21"/>
    <mergeCell ref="J21:K21"/>
    <mergeCell ref="B17:C17"/>
    <mergeCell ref="D17:M17"/>
    <mergeCell ref="B18:M18"/>
    <mergeCell ref="C19:F19"/>
    <mergeCell ref="G19:H19"/>
    <mergeCell ref="I19:K19"/>
    <mergeCell ref="L19:M19"/>
    <mergeCell ref="B15:C15"/>
    <mergeCell ref="D15:E15"/>
    <mergeCell ref="G15:H15"/>
    <mergeCell ref="I15:M15"/>
    <mergeCell ref="B16:C16"/>
    <mergeCell ref="D16:E16"/>
    <mergeCell ref="G16:H16"/>
    <mergeCell ref="I16:M16"/>
    <mergeCell ref="B12:C12"/>
    <mergeCell ref="D12:M12"/>
    <mergeCell ref="B13:C13"/>
    <mergeCell ref="D13:M13"/>
    <mergeCell ref="B14:C14"/>
    <mergeCell ref="D14:M14"/>
    <mergeCell ref="B9:D9"/>
    <mergeCell ref="E9:G9"/>
    <mergeCell ref="H9:J9"/>
    <mergeCell ref="K9:M9"/>
    <mergeCell ref="B10:M10"/>
    <mergeCell ref="B11:C11"/>
    <mergeCell ref="D11:M11"/>
    <mergeCell ref="B2:M2"/>
    <mergeCell ref="B4:M4"/>
    <mergeCell ref="B5:D5"/>
    <mergeCell ref="E5:M5"/>
    <mergeCell ref="B7:D7"/>
    <mergeCell ref="E7:M7"/>
  </mergeCells>
  <conditionalFormatting sqref="B24 B27:B34">
    <cfRule type="expression" priority="13" dxfId="17" stopIfTrue="1">
      <formula>A24=1</formula>
    </cfRule>
  </conditionalFormatting>
  <conditionalFormatting sqref="H55:H61">
    <cfRule type="cellIs" priority="14" dxfId="16" operator="equal" stopIfTrue="1">
      <formula>$G55</formula>
    </cfRule>
  </conditionalFormatting>
  <conditionalFormatting sqref="S57 O29:O30">
    <cfRule type="cellIs" priority="15" dxfId="0" operator="equal" stopIfTrue="1">
      <formula>$O$29</formula>
    </cfRule>
  </conditionalFormatting>
  <conditionalFormatting sqref="P33:R33 S29:S30 Q28:R28 P27:S27 X26:Y26 U26:V28 X27:X28">
    <cfRule type="cellIs" priority="16" dxfId="0" operator="equal" stopIfTrue="1">
      <formula>0</formula>
    </cfRule>
  </conditionalFormatting>
  <conditionalFormatting sqref="P33 R33 P27 R27:R28">
    <cfRule type="expression" priority="17" dxfId="0" stopIfTrue="1">
      <formula>NOT(ISERROR(SEARCH("ERRO",P27)))</formula>
    </cfRule>
  </conditionalFormatting>
  <conditionalFormatting sqref="C27:D27">
    <cfRule type="cellIs" priority="18" dxfId="3" operator="between" stopIfTrue="1">
      <formula>'Form_NGen '!#REF!</formula>
      <formula>'Form_NGen '!#REF!</formula>
    </cfRule>
    <cfRule type="cellIs" priority="19" dxfId="9" operator="between" stopIfTrue="1">
      <formula>#REF!</formula>
      <formula>#REF!</formula>
    </cfRule>
  </conditionalFormatting>
  <conditionalFormatting sqref="E28:F28">
    <cfRule type="cellIs" priority="20" dxfId="9" operator="between" stopIfTrue="1">
      <formula>#REF!</formula>
      <formula>#REF!</formula>
    </cfRule>
    <cfRule type="cellIs" priority="21" dxfId="9" operator="between" stopIfTrue="1">
      <formula>#REF!</formula>
      <formula>#REF!</formula>
    </cfRule>
  </conditionalFormatting>
  <conditionalFormatting sqref="Z26:AA26 X29:Y30 AA29:AE30 Z27:Z30">
    <cfRule type="cellIs" priority="12" dxfId="0" operator="equal" stopIfTrue="1">
      <formula>0</formula>
    </cfRule>
  </conditionalFormatting>
  <conditionalFormatting sqref="W29:X30 V26:V28">
    <cfRule type="containsText" priority="11" dxfId="0" operator="containsText" stopIfTrue="1" text="ERRO">
      <formula>NOT(ISERROR(SEARCH("ERRO",V26)))</formula>
    </cfRule>
  </conditionalFormatting>
  <conditionalFormatting sqref="V29:W30">
    <cfRule type="cellIs" priority="10" dxfId="0" operator="equal" stopIfTrue="1">
      <formula>0</formula>
    </cfRule>
  </conditionalFormatting>
  <conditionalFormatting sqref="X28">
    <cfRule type="containsText" priority="9" dxfId="0" operator="containsText" stopIfTrue="1" text="ERRO">
      <formula>NOT(ISERROR(SEARCH("ERRO",X28)))</formula>
    </cfRule>
  </conditionalFormatting>
  <conditionalFormatting sqref="E27:F27">
    <cfRule type="cellIs" priority="30" dxfId="3" operator="between" stopIfTrue="1">
      <formula>$C$27</formula>
      <formula>$V$26</formula>
    </cfRule>
  </conditionalFormatting>
  <conditionalFormatting sqref="E29:F29 E30">
    <cfRule type="cellIs" priority="31" dxfId="3" operator="between" stopIfTrue="1">
      <formula>$O$22</formula>
      <formula>$V$28</formula>
    </cfRule>
  </conditionalFormatting>
  <conditionalFormatting sqref="B30">
    <cfRule type="expression" priority="3" dxfId="1" stopIfTrue="1">
      <formula>A24=1</formula>
    </cfRule>
    <cfRule type="expression" priority="4" dxfId="1" stopIfTrue="1">
      <formula>A24=1</formula>
    </cfRule>
  </conditionalFormatting>
  <conditionalFormatting sqref="E30:F30">
    <cfRule type="expression" priority="1" dxfId="0" stopIfTrue="1">
      <formula>$C$30&gt;0</formula>
    </cfRule>
  </conditionalFormatting>
  <dataValidations count="13">
    <dataValidation errorStyle="information" allowBlank="1" showInputMessage="1" showErrorMessage="1" prompt="ATENÇÃO:&#10;&#10;1 - É OBRIGATÓRIO PREENCHER A INFORMAÇÃO RESPEITANTE AO REPRESENTANTE LEGAL  &#10;&#10;2 - NÃO SE ESQUEÇA DE SELECCIONAR O TIPO DE REVISÃO:&#10;- AMULATÓRIO&#10;- HOSPITALAR&#10;- AMBULATÓRIO E HOSPITALAR" sqref="D12:M12"/>
    <dataValidation allowBlank="1" showInputMessage="1" prompt="É obrigatorio preencher o campo 7 - Contactos " sqref="E5:M5"/>
    <dataValidation type="list" allowBlank="1" showInputMessage="1" showErrorMessage="1" sqref="I16:M16">
      <formula1>$E$103:$E$141</formula1>
    </dataValidation>
    <dataValidation type="list" allowBlank="1" showInputMessage="1" showErrorMessage="1" sqref="F15:F16">
      <formula1>$H$103:$H$121</formula1>
    </dataValidation>
    <dataValidation type="list" allowBlank="1" showInputMessage="1" showErrorMessage="1" sqref="D14">
      <formula1>$B$103:$B$323</formula1>
    </dataValidation>
    <dataValidation type="list" allowBlank="1" showInputMessage="1" showErrorMessage="1" sqref="K39">
      <formula1>'Form_NGen '!#REF!</formula1>
    </dataValidation>
    <dataValidation errorStyle="warning" type="textLength" operator="equal" allowBlank="1" showInputMessage="1" showErrorMessage="1" error="Verifique se o número de registo está correcto  " sqref="B44:B49 D11">
      <formula1>7</formula1>
    </dataValidation>
    <dataValidation type="list" allowBlank="1" showInputMessage="1" showErrorMessage="1" sqref="E9 K9">
      <formula1>$U$3:$U$6</formula1>
    </dataValidation>
    <dataValidation type="custom" allowBlank="1" showInputMessage="1" showErrorMessage="1" error="Atenção não preencheu o Nome " sqref="D15:E15">
      <formula1>E7&gt;0</formula1>
    </dataValidation>
    <dataValidation type="list" allowBlank="1" showInputMessage="1" showErrorMessage="1" sqref="O30">
      <formula1>$X$27:$X$31</formula1>
    </dataValidation>
    <dataValidation type="list" allowBlank="1" showInputMessage="1" showErrorMessage="1" sqref="O23">
      <formula1>$S$19:$S$23</formula1>
    </dataValidation>
    <dataValidation type="list" allowBlank="1" showInputMessage="1" showErrorMessage="1" sqref="O20:P20">
      <formula1>$T$19:$T$22</formula1>
    </dataValidation>
    <dataValidation allowBlank="1" showInputMessage="1" showErrorMessage="1" prompt="É obrigatorio preencher o campo 7 - Contactos " sqref="E7:M7"/>
  </dataValidations>
  <printOptions horizontalCentered="1" verticalCentered="1"/>
  <pageMargins left="0.1968503937007874" right="0.03937007874015748" top="0.1968503937007874" bottom="0.3937007874015748" header="0.1968503937007874" footer="0.1968503937007874"/>
  <pageSetup horizontalDpi="600" verticalDpi="600" orientation="portrait" paperSize="9" scale="45" r:id="rId5"/>
  <headerFooter scaleWithDoc="0">
    <oddHeader>&amp;L
&amp;G&amp;C
&amp;R
</oddHeader>
    <oddFooter>&amp;L&amp;8
&amp;C&amp;7INFARMED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ignoredErrors>
    <ignoredError sqref="E44" unlockedFormula="1"/>
    <ignoredError sqref="F37 F39 G43:H43" numberStoredAsText="1"/>
    <ignoredError sqref="L29" evalError="1"/>
  </ignoredError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Georgina Jesus</cp:lastModifiedBy>
  <cp:lastPrinted>2024-02-02T23:05:14Z</cp:lastPrinted>
  <dcterms:created xsi:type="dcterms:W3CDTF">2008-07-23T17:00:16Z</dcterms:created>
  <dcterms:modified xsi:type="dcterms:W3CDTF">2024-02-02T23:06:15Z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